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yatsu\Desktop\"/>
    </mc:Choice>
  </mc:AlternateContent>
  <xr:revisionPtr revIDLastSave="0" documentId="13_ncr:1_{8E12B206-11FB-423B-AB49-2FF21E481587}" xr6:coauthVersionLast="47" xr6:coauthVersionMax="47" xr10:uidLastSave="{00000000-0000-0000-0000-000000000000}"/>
  <workbookProtection workbookAlgorithmName="SHA-512" workbookHashValue="eo/kkMQrWFcxhfHKg4eopQxtpRXTcp3pMfCEUjyoVUVkmf4HUGIxORcV5eopErXnmULZfceTB/6rGh4kP/U7ow==" workbookSaltValue="nk7Q2hQ2TUrXTM1Dkn8YEA==" workbookSpinCount="100000" lockStructure="1"/>
  <bookViews>
    <workbookView xWindow="-110" yWindow="-110" windowWidth="38620" windowHeight="21220" xr2:uid="{CFC2E17D-7DB9-4481-A684-8452289C2FE1}"/>
  </bookViews>
  <sheets>
    <sheet name="算定表" sheetId="1" r:id="rId1"/>
    <sheet name="基本手数料" sheetId="8" r:id="rId2"/>
    <sheet name="構造審査料" sheetId="2" r:id="rId3"/>
    <sheet name="天空率他" sheetId="7" r:id="rId4"/>
    <sheet name="中間・完了検査" sheetId="6" r:id="rId5"/>
  </sheets>
  <externalReferences>
    <externalReference r:id="rId6"/>
    <externalReference r:id="rId7"/>
    <externalReference r:id="rId8"/>
  </externalReferences>
  <definedNames>
    <definedName name="__IntlFixup" hidden="1">TRUE</definedName>
    <definedName name="__IntlFixupTable" hidden="1">#REF!</definedName>
    <definedName name="_A100000">#REF!</definedName>
    <definedName name="_button_kind">[1]DATA!$H$84</definedName>
    <definedName name="_button_no">[1]DATA!$H$88</definedName>
    <definedName name="_Order1" hidden="1">255</definedName>
    <definedName name="_output_finished">[1]DATA!$H$93</definedName>
    <definedName name="_print_time">[1]DATA!$H$90</definedName>
    <definedName name="after_shinsei_BILL_NAME">[2]Data!$F$983</definedName>
    <definedName name="after_shinsei_build_address">[2]Data!$F$952</definedName>
    <definedName name="after_shinsei_build_BILL_SHINSEI_COUNT">[2]Data!$F$1396</definedName>
    <definedName name="after_shinsei_build_BOUKA_BOUKA">[2]Data!$F$1417</definedName>
    <definedName name="after_shinsei_build_BOUKA_JYUN_BOUKA">[2]Data!$F$1418</definedName>
    <definedName name="after_shinsei_build_BOUKA_NASI">[2]Data!$F$1419</definedName>
    <definedName name="after_shinsei_build_KAISU_TIJYOU_SHINSEI">[2]Data!$F$1394</definedName>
    <definedName name="after_shinsei_build_KAISU_TIKA_SHINSEI__zero">[2]Data!$F$1395</definedName>
    <definedName name="after_shinsei_build_KENTIKU_KANOU_MENSEKI_RITU">[2]Data!$F$1421</definedName>
    <definedName name="after_shinsei_build_KENTIKU_KANOU_NOBE_MENSEKI_RITU">[2]Data!$F$1420</definedName>
    <definedName name="after_shinsei_build_KENTIKU_MENSEKI_SHINSEI">[2]Data!$F$1401</definedName>
    <definedName name="after_shinsei_build_KENTIKU_MENSEKI_SHINSEI_IGAI__zero">[2]Data!$F$1402</definedName>
    <definedName name="after_shinsei_build_kouji">[2]Data!$F$1392</definedName>
    <definedName name="after_shinsei_build_kouzou">[2]Data!$F$1393</definedName>
    <definedName name="after_shinsei_build_KUIKI_HISETTEI">[2]Data!$F$1414</definedName>
    <definedName name="after_shinsei_build_KUIKI_SIGAIKA">[2]Data!$F$1412</definedName>
    <definedName name="after_shinsei_build_KUIKI_TOSI">[2]Data!$F$1410</definedName>
    <definedName name="after_shinsei_build_KUIKI_TYOSEI">[2]Data!$F$1413</definedName>
    <definedName name="after_shinsei_build_NOBE_MENSEKI_BILL_SHINSEI">[2]Data!$F$1397</definedName>
    <definedName name="after_shinsei_build_NOBE_MENSEKI_BILL_SHINSEI_IGAI__zero">[2]Data!$F$1398</definedName>
    <definedName name="after_shinsei_build_NOBE_MENSEKI_BILL_SHINSEI_TOTAL">[2]Data!$F$1399</definedName>
    <definedName name="after_shinsei_build_SHIKITI_MENSEKI_1_TOTAL">[2]Data!$F$1400</definedName>
    <definedName name="after_shinsei_build_SONOTA_KUIKI">[2]Data!$F$1422</definedName>
    <definedName name="after_shinsei_build_STAT_HOU6_1">[2]Data!$F$1171</definedName>
    <definedName name="after_shinsei_build_TAKASA_MAX_SHINSEI">[2]Data!$F$1403</definedName>
    <definedName name="after_shinsei_build_TOKUREI_56_7">[2]Data!$F$1404</definedName>
    <definedName name="after_shinsei_build_TOKUREI_56_7_DOURO_KITA">[2]Data!$F$1407</definedName>
    <definedName name="after_shinsei_build_TOKUREI_56_7_DOURO_RINTI">[2]Data!$F$1406</definedName>
    <definedName name="after_shinsei_build_TOKUREI_56_7_DOURO_TAKASA">[2]Data!$F$1405</definedName>
    <definedName name="after_shinsei_build_YOUTO">[2]Data!$F$1391</definedName>
    <definedName name="after_shinsei_build_YOUTO_TIIKI_A">[2]Data!$F$1415</definedName>
    <definedName name="after_shinsei_build_YOUTO_TIIKI_B">[2]Data!$F$1416</definedName>
    <definedName name="after_shinsei_DAIRI__address">[2]Data!$F$395</definedName>
    <definedName name="after_shinsei_DAIRI_FAX">[2]Data!$F$399</definedName>
    <definedName name="after_shinsei_DAIRI_JIMU_NAME">[2]Data!$F$390</definedName>
    <definedName name="after_shinsei_DAIRI_JIMU_NO">[2]Data!$F$389</definedName>
    <definedName name="after_shinsei_DAIRI_JIMU_SIKAKU">[2]Data!$F$387</definedName>
    <definedName name="after_shinsei_DAIRI_JIMU_TOUROKU_KIKAN">[2]Data!$F$388</definedName>
    <definedName name="after_shinsei_DAIRI_KENSETUSI_NO">[2]Data!$F$382</definedName>
    <definedName name="after_shinsei_DAIRI_NAME">[2]Data!$F$383</definedName>
    <definedName name="after_shinsei_DAIRI_POST_CODE">[2]Data!$F$393</definedName>
    <definedName name="after_shinsei_DAIRI_REGIST_DATE">[2]Data!$F$400</definedName>
    <definedName name="after_shinsei_DAIRI_SIKAKU">[2]Data!$F$380</definedName>
    <definedName name="after_shinsei_DAIRI_TEL">[2]Data!$F$397</definedName>
    <definedName name="after_shinsei_DAIRI_TOUROKU_KIKAN">[2]Data!$F$381</definedName>
    <definedName name="after_shinsei_NUSHI__address">[2]Data!$F$104</definedName>
    <definedName name="after_shinsei_NUSHI_CORP">[2]Data!$F$99</definedName>
    <definedName name="after_shinsei_NUSHI_NAME">[2]Data!$F$101</definedName>
    <definedName name="after_shinsei_NUSHI_POST">[2]Data!$F$100</definedName>
    <definedName name="after_shinsei_NUSHI_POST_CODE">[2]Data!$F$103</definedName>
    <definedName name="after_shinsei_NUSHI_TEL">[2]Data!$F$106</definedName>
    <definedName name="after_shinsei_owner1__fullname">[2]Data!$F$107</definedName>
    <definedName name="after_shinsei_owner2__fullname">[2]Data!$F$118</definedName>
    <definedName name="after_shinsei_owner2_CORP">[2]Data!$F$111</definedName>
    <definedName name="after_shinsei_owner2_NAME">[2]Data!$F$113</definedName>
    <definedName name="after_shinsei_owner2_POST">[2]Data!$F$112</definedName>
    <definedName name="after_shinsei_owner3__fullname">[2]Data!$F$129</definedName>
    <definedName name="after_shinsei_owner3_CORP">[2]Data!$F$122</definedName>
    <definedName name="after_shinsei_owner3_NAME">[2]Data!$F$124</definedName>
    <definedName name="after_shinsei_owner3_POST">[2]Data!$F$123</definedName>
    <definedName name="after_shinsei_owner4__fullname">[2]Data!$F$141</definedName>
    <definedName name="after_shinsei_owner4_CORP">[2]Data!$F$134</definedName>
    <definedName name="after_shinsei_owner4_NAME">[2]Data!$F$136</definedName>
    <definedName name="after_shinsei_owner4_POST">[2]Data!$F$135</definedName>
    <definedName name="after_shinsei_owner5__fullname">[2]Data!$F$152</definedName>
    <definedName name="after_shinsei_owner5_CORP">[2]Data!$F$145</definedName>
    <definedName name="after_shinsei_owner5_NAME">[2]Data!$F$147</definedName>
    <definedName name="after_shinsei_owner5_POST">[2]Data!$F$146</definedName>
    <definedName name="after_shinsei_owner6__fullname">[2]Data!$F$163</definedName>
    <definedName name="after_shinsei_owner6_CORP">[2]Data!$F$156</definedName>
    <definedName name="after_shinsei_owner6_NAME">[2]Data!$F$158</definedName>
    <definedName name="after_shinsei_owner6_POST">[2]Data!$F$157</definedName>
    <definedName name="after_shinsei_owner7__fullname">[2]Data!$F$174</definedName>
    <definedName name="after_shinsei_owner7_CORP">[2]Data!$F$167</definedName>
    <definedName name="after_shinsei_owner7_NAME">[2]Data!$F$169</definedName>
    <definedName name="after_shinsei_owner7_POST">[2]Data!$F$168</definedName>
    <definedName name="after_shinsei_owner8__fullname">[2]Data!$F$185</definedName>
    <definedName name="after_shinsei_owner8_CORP">[2]Data!$F$178</definedName>
    <definedName name="after_shinsei_owner8_NAME">[2]Data!$F$180</definedName>
    <definedName name="after_shinsei_owner8_POST">[2]Data!$F$179</definedName>
    <definedName name="after_shinsei_owner9__fullname">[2]Data!$F$196</definedName>
    <definedName name="after_shinsei_owner9_CORP">[2]Data!$F$189</definedName>
    <definedName name="after_shinsei_owner9_NAME">[2]Data!$F$191</definedName>
    <definedName name="after_shinsei_owner9_POST">[2]Data!$F$190</definedName>
    <definedName name="after_shinsei_SEKKEI_JIMU_NAME">[2]Data!$F$487</definedName>
    <definedName name="after_shinsei_SEKKEI_NAME">[2]Data!$F$481</definedName>
    <definedName name="apply_ACCEPT_BIKO">[2]Data!$F$1347</definedName>
    <definedName name="apply_ACCEPT_KENSA_USER_ID">[2]Data!$F$1375</definedName>
    <definedName name="apply_ACCEPT_OFFICE_ID">[2]Data!$F$17</definedName>
    <definedName name="apply_af_kanri_address">[2]Data!$F$1275</definedName>
    <definedName name="apply_AF_KANRI_JIMU_NAME">[2]Data!$F$1273</definedName>
    <definedName name="apply_af_kanri_jimu_sikaku">[2]Data!$F$1272</definedName>
    <definedName name="apply_AF_KANRI_NAME">[2]Data!$F$1271</definedName>
    <definedName name="apply_af_kanri_post_code">[2]Data!$F$1274</definedName>
    <definedName name="apply_AF_KANRI_REGIST_DATE__day">[2]Data!$F$1279</definedName>
    <definedName name="apply_AF_KANRI_REGIST_DATE__month">[2]Data!$F$1278</definedName>
    <definedName name="apply_AF_KANRI_REGIST_DATE__year">[2]Data!$F$1277</definedName>
    <definedName name="apply_af_kanri_sikaku">[2]Data!$F$1270</definedName>
    <definedName name="apply_AF_KANRI_TEL">[2]Data!$F$1276</definedName>
    <definedName name="apply_be_kanri_address">[2]Data!$F$1263</definedName>
    <definedName name="apply_BE_KANRI_JIMU_NAME">[2]Data!$F$1261</definedName>
    <definedName name="apply_be_kanri_jimu_sikaku">[2]Data!$F$1260</definedName>
    <definedName name="apply_BE_KANRI_NAME">[2]Data!$F$1259</definedName>
    <definedName name="apply_be_kanri_post_code">[2]Data!$F$1262</definedName>
    <definedName name="apply_BE_KANRI_REGIST_DATE__day">[2]Data!$F$1267</definedName>
    <definedName name="apply_BE_KANRI_REGIST_DATE__month">[2]Data!$F$1266</definedName>
    <definedName name="apply_BE_KANRI_REGIST_DATE__year">[2]Data!$F$1265</definedName>
    <definedName name="apply_be_kanri_sikaku">[2]Data!$F$1258</definedName>
    <definedName name="apply_BE_KANRI_TEL">[2]Data!$F$1264</definedName>
    <definedName name="apply_CAUSE_TEXT">[2]Data!$F$1241</definedName>
    <definedName name="apply_change">#REF!</definedName>
    <definedName name="apply_CHANGE_TEXT">[2]Data!$F$1240</definedName>
    <definedName name="apply_CHARGE_ID__BASE_DATE">[2]Data!$F$1033</definedName>
    <definedName name="apply_CHARGE_ID__cust__caption">[2]Data!$F$1043</definedName>
    <definedName name="apply_CHARGE_ID__meisai01_ITEM_NAME">[2]Data!$F$1052</definedName>
    <definedName name="apply_CHARGE_ID__meisai01_SYOUKEI">[2]Data!$F$1053</definedName>
    <definedName name="apply_CHARGE_ID__meisai02_ITEM_NAME">[2]Data!$F$1055</definedName>
    <definedName name="apply_CHARGE_ID__meisai02_SYOUKEI">[2]Data!$F$1056</definedName>
    <definedName name="apply_CHARGE_ID__meisai03_ITEM_NAME">[2]Data!$F$1058</definedName>
    <definedName name="apply_CHARGE_ID__meisai03_SYOUKEI">[2]Data!$F$1059</definedName>
    <definedName name="apply_CHARGE_ID__meisai04_ITEM_NAME">[2]Data!$F$1061</definedName>
    <definedName name="apply_CHARGE_ID__meisai04_SYOUKEI">[2]Data!$F$1062</definedName>
    <definedName name="apply_CHARGE_ID__meisai05_ITEM_NAME">[2]Data!$F$1064</definedName>
    <definedName name="apply_CHARGE_ID__meisai05_SYOUKEI">[2]Data!$F$1065</definedName>
    <definedName name="apply_CHARGE_ID__meisai06_ITEM_NAME">[2]Data!$F$1067</definedName>
    <definedName name="apply_CHARGE_ID__meisai06_SYOUKEI">[2]Data!$F$1068</definedName>
    <definedName name="apply_CHARGE_ID__meisai07_ITEM_NAME">[2]Data!$F$1070</definedName>
    <definedName name="apply_CHARGE_ID__meisai07_SYOUKEI">[2]Data!$F$1071</definedName>
    <definedName name="apply_CHARGE_ID__meisai08_ITEM_NAME">[2]Data!$F$1073</definedName>
    <definedName name="apply_CHARGE_ID__meisai08_SYOUKEI">[2]Data!$F$1074</definedName>
    <definedName name="apply_CHARGE_ID__meisai09_ITEM_NAME">[2]Data!$F$1076</definedName>
    <definedName name="apply_CHARGE_ID__meisai09_SYOUKEI">[2]Data!$F$1077</definedName>
    <definedName name="apply_CHARGE_ID__meisai10_ITEM_NAME">[2]Data!$F$1079</definedName>
    <definedName name="apply_CHARGE_ID__meisai10_SYOUKEI">[2]Data!$F$1080</definedName>
    <definedName name="apply_CHARGE_ID__meisai11_ITEM_NAME">[2]Data!$F$1082</definedName>
    <definedName name="apply_CHARGE_ID__meisai11_SYOUKEI">[2]Data!$F$1083</definedName>
    <definedName name="apply_CHARGE_ID__RECEIPT_PRICE">[2]Data!$F$1029</definedName>
    <definedName name="apply_CHARGE_ID__RECEIPT_TO">[2]Data!$F$1036</definedName>
    <definedName name="apply_CHARGE_ID__TIIKIWARIMASHI_CHARGE">[2]Data!$F$1048</definedName>
    <definedName name="apply_CITY_ID__city">[2]Data!$F$1163</definedName>
    <definedName name="apply_CITY_ID__CITY_KIND">[2]Data!$F$1170</definedName>
    <definedName name="apply_CITY_ID__FIRE_STATION_ID__DEST_NAME">[2]Data!$F$1175</definedName>
    <definedName name="apply_CITY_ID__FIRE_STATION_ID__NAME">[2]Data!$F$1174</definedName>
    <definedName name="apply_CITY_ID__ken">[2]Data!$F$1162</definedName>
    <definedName name="apply_dairi">#REF!</definedName>
    <definedName name="apply_DECISION_DATE">[2]Data!$F$1230</definedName>
    <definedName name="apply_DEST_NAME">[2]Data!$F$1159</definedName>
    <definedName name="apply_EV_FLAG">[2]Data!$F$1349</definedName>
    <definedName name="apply_FIRE_KENSA_FLAG">[2]Data!$F$1350</definedName>
    <definedName name="apply_FIRE_SYOUKAI_DATE">[2]Data!$F$1359</definedName>
    <definedName name="apply_ISSUE_DATE">[2]Data!$F$1004</definedName>
    <definedName name="apply_ISSUE_NO">[2]Data!$F$1001</definedName>
    <definedName name="apply_ISSUE_YOTEI_DATE">[2]Data!$F$1233</definedName>
    <definedName name="apply_ISSUER_NAME">[2]Data!$F$1008</definedName>
    <definedName name="apply_JYURI_NO">[2]Data!$F$1234</definedName>
    <definedName name="apply_kanri">#REF!</definedName>
    <definedName name="apply_KARISIYOU_BEGIN_DATE">[2]Data!$F$1342</definedName>
    <definedName name="apply_KARISIYOU_BIKO">[2]Data!$F$1346</definedName>
    <definedName name="apply_KARISIYOU_BUBUN_GAIYOU">[2]Data!$F$1368</definedName>
    <definedName name="apply_KARISIYOU_END_DATE">[2]Data!$F$1343</definedName>
    <definedName name="apply_KARISIYOU_JYOUKEN">[2]Data!$F$1345</definedName>
    <definedName name="apply_KARISIYOU_KANRYOU_YOTEI_DATE">[2]Data!$F$1341</definedName>
    <definedName name="apply_KARISIYOU_RIYU">[2]Data!$F$1344</definedName>
    <definedName name="apply_KARISIYOU_YOUTO">[2]Data!$F$1340</definedName>
    <definedName name="apply_KENSA_DATE">[2]Data!$F$1367</definedName>
    <definedName name="apply_KENSA_USER_ID">[2]Data!$F$1364</definedName>
    <definedName name="apply_KENSA2_USER_ID">[2]Data!$F$1365</definedName>
    <definedName name="apply_KENSA3_USER_ID">[2]Data!$F$1366</definedName>
    <definedName name="apply_NG_DATE">[2]Data!$F$1352</definedName>
    <definedName name="apply_NG_RIYU">[2]Data!$F$1358</definedName>
    <definedName name="apply_NOBE_MENSEKI">[2]Data!$F$1338</definedName>
    <definedName name="apply_NOTIFY_DATE">[2]Data!$F$1362</definedName>
    <definedName name="apply_NOTIFY_NO">[2]Data!$F$1363</definedName>
    <definedName name="apply_owner">#REF!</definedName>
    <definedName name="apply_REPORT_DATE">[2]Data!$F$1229</definedName>
    <definedName name="apply_reportdest_DEPART_NAME">[2]Data!$F$1165</definedName>
    <definedName name="apply_reportdest_FAX">[2]Data!$F$1166</definedName>
    <definedName name="apply_reportdest_GYOUSEI_NAME">[2]Data!$F$1168</definedName>
    <definedName name="apply_reportdest_NAME">[2]Data!$F$1164</definedName>
    <definedName name="apply_reportdest_SYUJI_NAME">[2]Data!$F$1167</definedName>
    <definedName name="apply_sekou">#REF!</definedName>
    <definedName name="apply_sentei">#REF!</definedName>
    <definedName name="apply_TANTO_USER_ID">[2]Data!$F$1339</definedName>
    <definedName name="apply_TARGET_KIND">[2]Data!$F$40</definedName>
    <definedName name="apply_torisage">#REF!</definedName>
    <definedName name="apply_TORISAGE_DATE">[2]Data!$F$1371</definedName>
    <definedName name="apply_TORISAGE_RIYU">[2]Data!$F$1372</definedName>
    <definedName name="apply_toriyame">#REF!</definedName>
    <definedName name="apply_TORIYAME_BUBUN_all">[2]Data!$F$1248</definedName>
    <definedName name="apply_TORIYAME_BUBUN_part">[2]Data!$F$1249</definedName>
    <definedName name="apply_TORIYAME_JIKI_before">[2]Data!$F$1250</definedName>
    <definedName name="apply_TORIYAME_JIKI_under">[2]Data!$F$1251</definedName>
    <definedName name="base_point_CHARGE_DETAIL">[2]dFEE!$H$4</definedName>
    <definedName name="build_BILL_SONOTA_COUNT">#REF!</definedName>
    <definedName name="build_bouka">#REF!</definedName>
    <definedName name="build_bouka_22jyo">#REF!</definedName>
    <definedName name="build_DOURO_FUKUIN">#REF!</definedName>
    <definedName name="build_DOURO_NAGASA">#REF!</definedName>
    <definedName name="build_KAISU_TIJYOU_SHINSEI">#REF!</definedName>
    <definedName name="build_KAISU_TIJYOU_SHINSEI_IGAI">#REF!</definedName>
    <definedName name="build_KAISU_TIKA_SHINSEI__zero">#REF!</definedName>
    <definedName name="build_KAISU_TIKA_SHINSEI_IGAI__zero">#REF!</definedName>
    <definedName name="build_KENPEI_RITU">#REF!</definedName>
    <definedName name="build_KENPEI_RITU_A">#REF!</definedName>
    <definedName name="build_KENPEI_RITU_B">#REF!</definedName>
    <definedName name="build_KENPEI_RITU_C">#REF!</definedName>
    <definedName name="build_KENPEI_RITU_D">#REF!</definedName>
    <definedName name="build_KENTIKU_KANOU_MENSEKI_RITU">#REF!</definedName>
    <definedName name="build_KENTIKU_KANOU_NOBE_MENSEKI_RITU">#REF!</definedName>
    <definedName name="build_KENTIKU_MENSEKI_SHINSEI">#REF!</definedName>
    <definedName name="build_KENTIKU_MENSEKI_SHINSEI_IGAI">#REF!</definedName>
    <definedName name="build_KENTIKU_MENSEKI_SHINSEI_TOTAL">#REF!</definedName>
    <definedName name="build_kouji">#REF!</definedName>
    <definedName name="build_KOUJI_KANRYOU_YOTEI_DATE">#REF!</definedName>
    <definedName name="build_KOUJI_TYAKUSYU_YOTEI_DATE">#REF!</definedName>
    <definedName name="build_KOUTEI1_KAISUU">#REF!</definedName>
    <definedName name="build_KOUTEI1_KAISUU_DATE">#REF!</definedName>
    <definedName name="build_KOUTEI1_TEXT">#REF!</definedName>
    <definedName name="build_KOUTEI2_KAISUU">#REF!</definedName>
    <definedName name="build_KOUTEI2_KAISUU_DATE">#REF!</definedName>
    <definedName name="build_KOUTEI2_TEXT">#REF!</definedName>
    <definedName name="build_KOUTEI3_KAISUU">#REF!</definedName>
    <definedName name="build_KOUTEI3_KAISUU_DATE">#REF!</definedName>
    <definedName name="build_KOUTEI3_TEXT">#REF!</definedName>
    <definedName name="build_KOUZOU1">#REF!</definedName>
    <definedName name="build_KOUZOU2">#REF!</definedName>
    <definedName name="build_KUIKI_52_7">#REF!</definedName>
    <definedName name="build_KYOKA_NINTEI_BIKOU">#REF!</definedName>
    <definedName name="build_SHIKITI_MENSEKI_1_TOTAL">#REF!</definedName>
    <definedName name="build_SHIKITI_MENSEKI_1A">#REF!</definedName>
    <definedName name="build_SHIKITI_MENSEKI_1B">#REF!</definedName>
    <definedName name="build_SHIKITI_MENSEKI_1C">#REF!</definedName>
    <definedName name="build_SHIKITI_MENSEKI_1D">#REF!</definedName>
    <definedName name="build_SHIKITI_MENSEKI_2_TOTAL">#REF!</definedName>
    <definedName name="build_SHIKITI_MENSEKI_2A">#REF!</definedName>
    <definedName name="build_SHIKITI_MENSEKI_2B">#REF!</definedName>
    <definedName name="build_SHIKITI_MENSEKI_2C">#REF!</definedName>
    <definedName name="build_SHIKITI_MENSEKI_2D">#REF!</definedName>
    <definedName name="build_SHIKITI_MENSEKI_BIKOU">#REF!</definedName>
    <definedName name="build_SONOTA_KUIKI">#REF!</definedName>
    <definedName name="build_STAT_HOU6_1">#REF!</definedName>
    <definedName name="build_STAT_KOUHOU">#REF!</definedName>
    <definedName name="build_STAT_SEPTICTANK_CAPACITY">#REF!</definedName>
    <definedName name="build_STAT_SEPTICTANK_SYORI">#REF!</definedName>
    <definedName name="build_TAKASA_MAX_SHINSEI">#REF!</definedName>
    <definedName name="build_TAKASA_MAX_SHINSEI_IGAI">#REF!</definedName>
    <definedName name="build_TOKUREI_56_7">#REF!</definedName>
    <definedName name="build_TOKUREI_56_7_DOURO_KITA">#REF!</definedName>
    <definedName name="build_TOKUREI_56_7_DOURO_RINTI">#REF!</definedName>
    <definedName name="build_TOKUREI_56_7_DOURO_TAKASA">#REF!</definedName>
    <definedName name="build_YOUSEKI_RITU_A">#REF!</definedName>
    <definedName name="build_YOUSEKI_RITU_B">#REF!</definedName>
    <definedName name="build_YOUSEKI_RITU_C">#REF!</definedName>
    <definedName name="build_YOUSEKI_RITU_D">#REF!</definedName>
    <definedName name="build_YOUTO">#REF!</definedName>
    <definedName name="build_YOUTO_CODE">#REF!</definedName>
    <definedName name="build_YOUTO_TIIKI_A">#REF!</definedName>
    <definedName name="build_YOUTO_TIIKI_B">#REF!</definedName>
    <definedName name="build_YOUTO_TIIKI_C">#REF!</definedName>
    <definedName name="build_YOUTO_TIIKI_D">#REF!</definedName>
    <definedName name="buildobject__shinsei_build__bouka">[3]DATA!$E$434</definedName>
    <definedName name="buildobject__shinsei_build_KAISU_TIJYOU_SHINSEI">[2]Data!$F$964</definedName>
    <definedName name="buildobject__shinsei_build_KAISU_TIKA_SHINSEI__zero">[3]DATA!$E$453</definedName>
    <definedName name="buildobject__shinsei_build_KENTIKU_MENSEKI_SHINSEI">[3]DATA!$E$447</definedName>
    <definedName name="buildobject__shinsei_build_KENTIKU_MENSEKI_SHINSEI_IGAI">[3]DATA!$E$448</definedName>
    <definedName name="buildobject__shinsei_build_KENTIKU_MENSEKI_SHINSEI_TOTAL">[3]DATA!$E$449</definedName>
    <definedName name="buildobject__shinsei_build_kouji">[1]DATA!$H$1241</definedName>
    <definedName name="buildobject__shinsei_build_KOUJI_DAI_MOYOUGAE__box">[3]DATA!$E$442</definedName>
    <definedName name="buildobject__shinsei_build_KOUJI_DAI_SYUUZEN__box">[3]DATA!$E$441</definedName>
    <definedName name="buildobject__shinsei_build_KOUJI_ITEN__box">[3]DATA!$E$439</definedName>
    <definedName name="buildobject__shinsei_build_KOUJI_KAITIKU__box">[3]DATA!$E$438</definedName>
    <definedName name="buildobject__shinsei_build_KOUJI_SINTIKU__box">[3]DATA!$E$436</definedName>
    <definedName name="buildobject__shinsei_build_KOUJI_YOUTOHENKOU__box">[3]DATA!$E$440</definedName>
    <definedName name="buildobject__shinsei_build_KOUJI_ZOUTIKU__box">[3]DATA!$E$437</definedName>
    <definedName name="buildobject__shinsei_build_KOUZOU1">[3]DATA!$E$450</definedName>
    <definedName name="buildobject__shinsei_build_KOUZOU2">[3]DATA!$E$451</definedName>
    <definedName name="buildobject__shinsei_build_NOBE_MENSEKI_BILL_SHINSEI">[2]Data!$F$961</definedName>
    <definedName name="buildobject__shinsei_build_NOBE_MENSEKI_BILL_SHINSEI_IGAI__zero">[3]DATA!$E$445</definedName>
    <definedName name="buildobject__shinsei_build_NOBE_MENSEKI_BILL_SHINSEI_TOTAL">[3]DATA!$E$446</definedName>
    <definedName name="buildobject__shinsei_build_p4_TAIKA_KENTIKU">[3]DATA!$E$454</definedName>
    <definedName name="buildobject__shinsei_build_SHIKITI_MENSEKI_1_TOTAL">[3]DATA!$E$443</definedName>
    <definedName name="buildobject__shinsei_build_YOUTO_TIIKI_A">[3]DATA!$E$430</definedName>
    <definedName name="buildobject__shinsei_build_YOUTO_TIIKI_B">[3]DATA!$E$431</definedName>
    <definedName name="buildobject__shinsei_build_YOUTO_TIIKI_C">[3]DATA!$E$432</definedName>
    <definedName name="buildobject__shinsei_build_YOUTO_TIIKI_D">[3]DATA!$E$433</definedName>
    <definedName name="buildobject__shinsei_ISSUE_DATE">[3]DATA!$E$424</definedName>
    <definedName name="buildobject__shinsei_ISSUE_NO">[3]DATA!$E$425</definedName>
    <definedName name="CHANGE_FLAG_1__erea">[2]Data!$F$73:$F$92</definedName>
    <definedName name="CHANGE_FLAG_A">[2]Data!$H$73</definedName>
    <definedName name="CHANGE_FLAG_B">[2]Data!$H$74</definedName>
    <definedName name="CHANGE_FLAG_C">[2]Data!$H$75</definedName>
    <definedName name="CHANGE_FLAG_D">[2]Data!$H$76</definedName>
    <definedName name="CHANGE_FLAG_E">[2]Data!$H$77</definedName>
    <definedName name="CHANGE_FLAG_F">[2]Data!$H$78</definedName>
    <definedName name="CHANGE_FLAG_G">[2]Data!$H$79</definedName>
    <definedName name="CHANGE_FLAG_H">[2]Data!$H$80</definedName>
    <definedName name="CHANGE_FLAG_I">[2]Data!$H$81</definedName>
    <definedName name="CHANGE_FLAG_J">[2]Data!$H$82</definedName>
    <definedName name="CHANGE_FLAG_K">[2]Data!$H$83</definedName>
    <definedName name="CHANGE_FLAG_L">[2]Data!$H$84</definedName>
    <definedName name="CHANGE_FLAG_M">[2]Data!$H$85</definedName>
    <definedName name="CHANGE_FLAG_N">[2]Data!$H$86</definedName>
    <definedName name="CHANGE_FLAG_O">[2]Data!$H$87</definedName>
    <definedName name="CHANGE_FLAG_P">[2]Data!$H$88</definedName>
    <definedName name="CHANGE_FLAG_Q">[2]Data!$H$89</definedName>
    <definedName name="CHANGE_FLAG_R">[2]Data!$H$90</definedName>
    <definedName name="CHANGE_FLAG_S">[2]Data!$H$91</definedName>
    <definedName name="charge_BASE_DATE">[1]DATA_fee_detail!$G$228</definedName>
    <definedName name="charge_BASIC_CHARGE">[1]DATA_fee_detail!$G$251</definedName>
    <definedName name="charge_cust__caption">[1]DATA_fee_detail!$G$235</definedName>
    <definedName name="charge_DETAIL_BIKO">[1]DATA_fee_detail!$G$247</definedName>
    <definedName name="charge_income01_INCOME_DATE">[1]DATA_fee_detail!$G$321</definedName>
    <definedName name="charge_income01_INCOME_MONEY">[1]DATA_fee_detail!$G$324</definedName>
    <definedName name="charge_income02_INCOME_DATE">[1]DATA_fee_detail!$G$322</definedName>
    <definedName name="charge_income02_INCOME_MONEY">[1]DATA_fee_detail!$G$325</definedName>
    <definedName name="charge_income03_INCOME_DATE">[1]DATA_fee_detail!$G$323</definedName>
    <definedName name="charge_income03_INCOME_MONEY">[1]DATA_fee_detail!$G$326</definedName>
    <definedName name="charge_meisai01_ITEM_NAME">[2]Data!$F$1096</definedName>
    <definedName name="charge_meisai01_SYOUKEI">[1]DATA_fee_detail!$G$268</definedName>
    <definedName name="charge_meisai02_ITEM_NAME">[2]Data!$F$1099</definedName>
    <definedName name="charge_meisai02_SYOUKEI">[1]DATA_fee_detail!$G$273</definedName>
    <definedName name="charge_meisai03_ITEM_NAME">[2]Data!$F$1102</definedName>
    <definedName name="charge_meisai03_SYOUKEI">[1]DATA_fee_detail!$G$278</definedName>
    <definedName name="charge_meisai04_ITEM_NAME">[2]Data!$F$1105</definedName>
    <definedName name="charge_meisai04_SYOUKEI">[1]DATA_fee_detail!$G$283</definedName>
    <definedName name="charge_meisai05_ITEM_NAME">[2]Data!$F$1108</definedName>
    <definedName name="charge_meisai05_SYOUKEI">[1]DATA_fee_detail!$G$288</definedName>
    <definedName name="charge_meisai06_ITEM_NAME">[2]Data!$F$1111</definedName>
    <definedName name="charge_meisai06_SYOUKEI">[1]DATA_fee_detail!$G$293</definedName>
    <definedName name="charge_meisai07_ITEM_NAME">[2]Data!$F$1114</definedName>
    <definedName name="charge_meisai07_SYOUKEI">[1]DATA_fee_detail!$G$298</definedName>
    <definedName name="charge_meisai08_ITEM_NAME">[2]Data!$F$1117</definedName>
    <definedName name="charge_meisai08_SYOUKEI">[1]DATA_fee_detail!$G$303</definedName>
    <definedName name="charge_meisai09_ITEM_NAME">[2]Data!$F$1120</definedName>
    <definedName name="charge_meisai09_SYOUKEI">[1]DATA_fee_detail!$G$308</definedName>
    <definedName name="charge_meisai10_ITEM_NAME">[2]Data!$F$1123</definedName>
    <definedName name="charge_meisai10_SYOUKEI">[1]DATA_fee_detail!$G$313</definedName>
    <definedName name="charge_meisai11_ITEM_NAME">[2]Data!$F$1126</definedName>
    <definedName name="charge_meisai11_SYOUKEI">[1]DATA_fee_detail!$G$318</definedName>
    <definedName name="charge_NOTE">[1]DATA_fee_detail!$G$246</definedName>
    <definedName name="charge_RECEIPT_DATE">[1]DATA_fee_detail!$G$243</definedName>
    <definedName name="charge_RECEIPT_PRICE">[1]DATA_fee_detail!$G$239</definedName>
    <definedName name="charge_RECEIPT_TO">[1]DATA_fee_detail!$G$240</definedName>
    <definedName name="charge_STR_CHARGE">[1]DATA_fee_detail!$G$253</definedName>
    <definedName name="charge_STR_CHARGE_WARIMASHI">[1]DATA_fee_detail!$G$259</definedName>
    <definedName name="charge_STR_SIHARAI_DATE">[1]DATA_fee_detail!$G$252</definedName>
    <definedName name="charge_strtower01_CHARGE">[1]DATA_fee_detail!$G$332</definedName>
    <definedName name="charge_strtower01_CHARGE_TOTAL">[1]DATA_fee_detail!$G$334</definedName>
    <definedName name="charge_strtower01_CHARGE_WARIMASHI">[1]DATA_fee_detail!$G$333</definedName>
    <definedName name="charge_strtower02_CHARGE">[1]DATA_fee_detail!$G$338</definedName>
    <definedName name="charge_strtower02_CHARGE_TOTAL">[1]DATA_fee_detail!$G$340</definedName>
    <definedName name="charge_strtower02_CHARGE_WARIMASHI">[1]DATA_fee_detail!$G$339</definedName>
    <definedName name="charge_strtower03_CHARGE">[1]DATA_fee_detail!$G$344</definedName>
    <definedName name="charge_strtower03_CHARGE_TOTAL">[1]DATA_fee_detail!$G$346</definedName>
    <definedName name="charge_strtower03_CHARGE_WARIMASHI">[1]DATA_fee_detail!$G$345</definedName>
    <definedName name="charge_strtower04_CHARGE">[1]DATA_fee_detail!$G$350</definedName>
    <definedName name="charge_strtower04_CHARGE_TOTAL">[1]DATA_fee_detail!$G$352</definedName>
    <definedName name="charge_strtower04_CHARGE_WARIMASHI">[1]DATA_fee_detail!$G$351</definedName>
    <definedName name="charge_strtower05_CHARGE">[1]DATA_fee_detail!$G$356</definedName>
    <definedName name="charge_strtower05_CHARGE_TOTAL">[1]DATA_fee_detail!$G$358</definedName>
    <definedName name="charge_strtower05_CHARGE_WARIMASHI">[1]DATA_fee_detail!$G$357</definedName>
    <definedName name="charge_strtower06_CHARGE">[1]DATA_fee_detail!$G$362</definedName>
    <definedName name="charge_strtower06_CHARGE_TOTAL">[1]DATA_fee_detail!$G$364</definedName>
    <definedName name="charge_strtower06_CHARGE_WARIMASHI">[1]DATA_fee_detail!$G$363</definedName>
    <definedName name="charge_strtower07_CHARGE">[1]DATA_fee_detail!$G$368</definedName>
    <definedName name="charge_strtower07_CHARGE_TOTAL">[1]DATA_fee_detail!$G$370</definedName>
    <definedName name="charge_strtower07_CHARGE_WARIMASHI">[1]DATA_fee_detail!$G$369</definedName>
    <definedName name="charge_strtower08_CHARGE">[1]DATA_fee_detail!$G$374</definedName>
    <definedName name="charge_strtower08_CHARGE_TOTAL">[1]DATA_fee_detail!$G$376</definedName>
    <definedName name="charge_strtower08_CHARGE_WARIMASHI">[1]DATA_fee_detail!$G$375</definedName>
    <definedName name="charge_strtower09_CHARGE">[1]DATA_fee_detail!$G$380</definedName>
    <definedName name="charge_strtower09_CHARGE_TOTAL">[1]DATA_fee_detail!$G$382</definedName>
    <definedName name="charge_strtower09_CHARGE_WARIMASHI">[1]DATA_fee_detail!$G$381</definedName>
    <definedName name="charge_strtower10_CHARGE">[1]DATA_fee_detail!$G$386</definedName>
    <definedName name="charge_strtower10_CHARGE_TOTAL">[1]DATA_fee_detail!$G$388</definedName>
    <definedName name="charge_strtower10_CHARGE_WARIMASHI">[1]DATA_fee_detail!$G$387</definedName>
    <definedName name="charge_strtower11_CHARGE">[1]DATA_fee_detail!$G$392</definedName>
    <definedName name="charge_strtower11_CHARGE_TOTAL">[1]DATA_fee_detail!$G$394</definedName>
    <definedName name="charge_strtower11_CHARGE_WARIMASHI">[1]DATA_fee_detail!$G$393</definedName>
    <definedName name="charge_strtower12_CHARGE">[1]DATA_fee_detail!$G$398</definedName>
    <definedName name="charge_strtower12_CHARGE_TOTAL">[1]DATA_fee_detail!$G$400</definedName>
    <definedName name="charge_strtower12_CHARGE_WARIMASHI">[1]DATA_fee_detail!$G$399</definedName>
    <definedName name="charge_strtower13_CHARGE">[1]DATA_fee_detail!$G$404</definedName>
    <definedName name="charge_strtower13_CHARGE_TOTAL">[1]DATA_fee_detail!$G$406</definedName>
    <definedName name="charge_strtower13_CHARGE_WARIMASHI">[1]DATA_fee_detail!$G$405</definedName>
    <definedName name="charge_strtower14_CHARGE">[1]DATA_fee_detail!$G$410</definedName>
    <definedName name="charge_strtower14_CHARGE_TOTAL">[1]DATA_fee_detail!$G$412</definedName>
    <definedName name="charge_strtower14_CHARGE_WARIMASHI">[1]DATA_fee_detail!$G$411</definedName>
    <definedName name="charge_strtower15_CHARGE">[1]DATA_fee_detail!$G$416</definedName>
    <definedName name="charge_strtower15_CHARGE_TOTAL">[1]DATA_fee_detail!$G$418</definedName>
    <definedName name="charge_strtower15_CHARGE_WARIMASHI">[1]DATA_fee_detail!$G$417</definedName>
    <definedName name="charge_strtower16_CHARGE">[1]DATA_fee_detail!$G$422</definedName>
    <definedName name="charge_strtower16_CHARGE_TOTAL">[1]DATA_fee_detail!$G$424</definedName>
    <definedName name="charge_strtower16_CHARGE_WARIMASHI">[1]DATA_fee_detail!$G$423</definedName>
    <definedName name="charge_strtower17_CHARGE">[1]DATA_fee_detail!$G$428</definedName>
    <definedName name="charge_strtower17_CHARGE_TOTAL">[1]DATA_fee_detail!$G$430</definedName>
    <definedName name="charge_strtower17_CHARGE_WARIMASHI">[1]DATA_fee_detail!$G$429</definedName>
    <definedName name="charge_strtower18_CHARGE">[1]DATA_fee_detail!$G$434</definedName>
    <definedName name="charge_strtower18_CHARGE_TOTAL">[1]DATA_fee_detail!$G$436</definedName>
    <definedName name="charge_strtower18_CHARGE_WARIMASHI">[1]DATA_fee_detail!$G$435</definedName>
    <definedName name="charge_strtower19_CHARGE">[1]DATA_fee_detail!$G$440</definedName>
    <definedName name="charge_strtower19_CHARGE_TOTAL">[1]DATA_fee_detail!$G$442</definedName>
    <definedName name="charge_strtower19_CHARGE_WARIMASHI">[1]DATA_fee_detail!$G$441</definedName>
    <definedName name="charge_strtower20_CHARGE">[1]DATA_fee_detail!$G$446</definedName>
    <definedName name="charge_strtower20_CHARGE_TOTAL">[1]DATA_fee_detail!$G$448</definedName>
    <definedName name="charge_strtower20_CHARGE_WARIMASHI">[1]DATA_fee_detail!$G$447</definedName>
    <definedName name="charge_strtower21_CHARGE">[1]DATA_fee_detail!$G$452</definedName>
    <definedName name="charge_strtower21_CHARGE_TOTAL">[1]DATA_fee_detail!$G$454</definedName>
    <definedName name="charge_strtower21_CHARGE_WARIMASHI">[1]DATA_fee_detail!$G$453</definedName>
    <definedName name="charge_strtower22_CHARGE">[1]DATA_fee_detail!$G$458</definedName>
    <definedName name="charge_strtower22_CHARGE_TOTAL">[1]DATA_fee_detail!$G$460</definedName>
    <definedName name="charge_strtower22_CHARGE_WARIMASHI">[1]DATA_fee_detail!$G$459</definedName>
    <definedName name="charge_strtower23_CHARGE">[1]DATA_fee_detail!$G$464</definedName>
    <definedName name="charge_strtower23_CHARGE_TOTAL">[1]DATA_fee_detail!$G$466</definedName>
    <definedName name="charge_strtower23_CHARGE_WARIMASHI">[1]DATA_fee_detail!$G$465</definedName>
    <definedName name="charge_strtower24_CHARGE">[1]DATA_fee_detail!$G$470</definedName>
    <definedName name="charge_strtower24_CHARGE_TOTAL">[1]DATA_fee_detail!$G$472</definedName>
    <definedName name="charge_strtower24_CHARGE_WARIMASHI">[1]DATA_fee_detail!$G$471</definedName>
    <definedName name="charge_strtower25_CHARGE">[1]DATA_fee_detail!$G$476</definedName>
    <definedName name="charge_strtower25_CHARGE_TOTAL">[1]DATA_fee_detail!$G$478</definedName>
    <definedName name="charge_strtower25_CHARGE_WARIMASHI">[1]DATA_fee_detail!$G$477</definedName>
    <definedName name="charge_strtower26_CHARGE">[1]DATA_fee_detail!$G$482</definedName>
    <definedName name="charge_strtower26_CHARGE_TOTAL">[1]DATA_fee_detail!$G$484</definedName>
    <definedName name="charge_strtower26_CHARGE_WARIMASHI">[1]DATA_fee_detail!$G$483</definedName>
    <definedName name="charge_strtower27_CHARGE">[1]DATA_fee_detail!$G$488</definedName>
    <definedName name="charge_strtower27_CHARGE_TOTAL">[1]DATA_fee_detail!$G$490</definedName>
    <definedName name="charge_strtower27_CHARGE_WARIMASHI">[1]DATA_fee_detail!$G$489</definedName>
    <definedName name="charge_strtower28_CHARGE">[1]DATA_fee_detail!$G$494</definedName>
    <definedName name="charge_strtower28_CHARGE_TOTAL">[1]DATA_fee_detail!$G$496</definedName>
    <definedName name="charge_strtower28_CHARGE_WARIMASHI">[1]DATA_fee_detail!$G$495</definedName>
    <definedName name="charge_strtower29_CHARGE">[1]DATA_fee_detail!$G$500</definedName>
    <definedName name="charge_strtower29_CHARGE_TOTAL">[1]DATA_fee_detail!$G$502</definedName>
    <definedName name="charge_strtower29_CHARGE_WARIMASHI">[1]DATA_fee_detail!$G$501</definedName>
    <definedName name="charge_strtower30_CHARGE">[1]DATA_fee_detail!$G$506</definedName>
    <definedName name="charge_strtower30_CHARGE_TOTAL">[1]DATA_fee_detail!$G$508</definedName>
    <definedName name="charge_strtower30_CHARGE_WARIMASHI">[1]DATA_fee_detail!$G$507</definedName>
    <definedName name="charge_TIIKIWARIMASHI_CHARGE">[1]DATA_fee_detail!$G$263</definedName>
    <definedName name="chng_OWNER_COUNT_value_simple">[1]DATA!$J$467</definedName>
    <definedName name="city_city">#REF!</definedName>
    <definedName name="city_CITY_KIND">#REF!</definedName>
    <definedName name="city_CITY_PUBLIC_OFFICE_ID__DEPART_NAME">[1]DATA!$H$142</definedName>
    <definedName name="city_CITY_PUBLIC_OFFICE_ID__FAX">[1]DATA!$H$143</definedName>
    <definedName name="city_CITY_PUBLIC_OFFICE_ID__GYOUSEI_NAME">[1]DATA!$H$145</definedName>
    <definedName name="city_CITY_PUBLIC_OFFICE_ID__NAME">[1]DATA!$H$141</definedName>
    <definedName name="city_CITY_PUBLIC_OFFICE_ID__SYUJI_NAME">[1]DATA!$H$144</definedName>
    <definedName name="city_FIRE_STATION_ID__DEPART_NAME">[1]DATA!$H$123</definedName>
    <definedName name="city_FIRE_STATION_ID__DEST_NAME">[1]DATA!$H$124</definedName>
    <definedName name="city_FIRE_STATION_ID__NAME">[1]DATA!$H$122</definedName>
    <definedName name="city_HEALTH_CENTER_ID__DEST_NAME">[1]DATA!$H$129</definedName>
    <definedName name="city_ken">#REF!</definedName>
    <definedName name="city_KEN_PUBLIC_OFFICE_ID__DEPART_NAME">[1]DATA!$H$160</definedName>
    <definedName name="city_KEN_PUBLIC_OFFICE_ID__FAX">[1]DATA!$H$161</definedName>
    <definedName name="city_KEN_PUBLIC_OFFICE_ID__GYOUSEI_NAME">[1]DATA!$H$163</definedName>
    <definedName name="city_KEN_PUBLIC_OFFICE_ID__NAME">[1]DATA!$H$159</definedName>
    <definedName name="city_KEN_PUBLIC_OFFICE_ID__SYUJI_NAME">[1]DATA!$H$162</definedName>
    <definedName name="city_KEN1_PUBLIC_OFFICE_ID__DEPART_NAME">[1]DATA!$H$148</definedName>
    <definedName name="city_KEN1_PUBLIC_OFFICE_ID__FAX">[1]DATA!$H$149</definedName>
    <definedName name="city_KEN1_PUBLIC_OFFICE_ID__GYOUSEI_NAME">[1]DATA!$H$151</definedName>
    <definedName name="city_KEN1_PUBLIC_OFFICE_ID__NAME">[1]DATA!$H$147</definedName>
    <definedName name="city_KEN1_PUBLIC_OFFICE_ID__SYUJI_NAME">[1]DATA!$H$150</definedName>
    <definedName name="city_KEN2_PUBLIC_OFFICE_ID__DEPART_NAME">[1]DATA!$H$154</definedName>
    <definedName name="city_KEN2_PUBLIC_OFFICE_ID__FAX">[1]DATA!$H$155</definedName>
    <definedName name="city_KEN2_PUBLIC_OFFICE_ID__GYOUSEI_NAME">[1]DATA!$H$157</definedName>
    <definedName name="city_KEN2_PUBLIC_OFFICE_ID__NAME">[1]DATA!$H$153</definedName>
    <definedName name="city_KEN2_PUBLIC_OFFICE_ID__SYUJI_NAME">[1]DATA!$H$156</definedName>
    <definedName name="city_street">[1]DATA!$H$112</definedName>
    <definedName name="city_town">[1]DATA!$H$111</definedName>
    <definedName name="cng_NOTIFY_DATE_final_Koufudekinai_mongon">[3]dDATA_cst!$L$566</definedName>
    <definedName name="cng_NOTIFY_DATE_inter_Koufudekinai_mongon">[3]dDATA_cst!$L$549</definedName>
    <definedName name="cng_NOTIFY_DATE_Keteidekinai_jouban">[1]dDATA_cst!$I$149</definedName>
    <definedName name="cng_NOTIFY_DATE_Keteidekinai_mongon">[1]dDATA_cst!$I$157</definedName>
    <definedName name="cng_NOTIFY_DATE_Tekigousinai_jouban">[1]dDATA_cst!$I$166</definedName>
    <definedName name="cng_NOTIFY_DATE_Tekigousinai_mongon">[1]dDATA_cst!$I$174</definedName>
    <definedName name="config_CUSTOM_CODE">[1]DATA!$H$21</definedName>
    <definedName name="config_PRESENTER_ADDRESS">[1]DATA!$H$12</definedName>
    <definedName name="cst__button_kind">[1]DATA!$J$86</definedName>
    <definedName name="cst__button_kind__select">[1]DATA!$J$84</definedName>
    <definedName name="cst__button_no">[1]DATA!$J$88</definedName>
    <definedName name="cst_ADDRESS_OFFICE_NAME_honsyo">[3]dDATA_cst!$L$189</definedName>
    <definedName name="cst_after_shinsei_BILL_NAME">[2]Data!$H$983</definedName>
    <definedName name="cst_after_shinsei_build_address">[2]Data!$H$952</definedName>
    <definedName name="cst_after_shinsei_build_TOKUREI_56_7">[2]Data!$H$1404</definedName>
    <definedName name="cst_after_shinsei_build_TOKUREI_56_7_DOURO_KITA">[2]Data!$H$1407</definedName>
    <definedName name="cst_after_shinsei_build_TOKUREI_56_7_DOURO_RINTI">[2]Data!$H$1406</definedName>
    <definedName name="cst_after_shinsei_build_TOKUREI_56_7_DOURO_TAKASA">[2]Data!$H$1405</definedName>
    <definedName name="cst_after_shinsei_DAIRI_JIMU_NAME">[2]Data!$H$391</definedName>
    <definedName name="cst_after_shinsei_DAIRI_NAME">[2]Data!$H$384</definedName>
    <definedName name="cst_after_shinsei_DAIRI_TEL">[2]Data!$H$398</definedName>
    <definedName name="cst_after_shinsei_NUSHI_CORP">[2]Data!$H$99</definedName>
    <definedName name="cst_after_shinsei_NUSHI_NAME">[2]Data!$H$102</definedName>
    <definedName name="cst_after_shinsei_owner1__fullname">[2]Data!$H$107</definedName>
    <definedName name="cst_after_shinsei_owner2__fullname">[2]Data!$H$118</definedName>
    <definedName name="cst_after_shinsei_SEKKEI_JIMU_NAME">[2]Data!$H$488</definedName>
    <definedName name="cst_after_shinsei_SEKKEI_NAME">[2]Data!$H$482</definedName>
    <definedName name="cst_allthemembers_owner_name_all">[1]DATA!$J$451</definedName>
    <definedName name="cst_allthemembers_owner_name_all_add_sama">[1]DATA!$J$452</definedName>
    <definedName name="cst_apply__sp12">[2]Data!$H$372</definedName>
    <definedName name="cst_apply__sp14">[2]Data!$H$373</definedName>
    <definedName name="cst_apply__sp4">[2]Data!$H$371</definedName>
    <definedName name="cst_apply__sp8">[2]Data!$H$374</definedName>
    <definedName name="cst_apply_ACCEPT_KENSA_USER_ID">[2]Data!$H$1375</definedName>
    <definedName name="cst_apply_ACCEPT_OFFICE_ID">[2]Data!$H$17</definedName>
    <definedName name="cst_apply_CHARGE_ID__meisai01_ITEM_NAME">[2]Data!$H$1052</definedName>
    <definedName name="cst_apply_CHARGE_ID__meisai01_SYOUKEI">[2]Data!$H$1053</definedName>
    <definedName name="cst_apply_CHARGE_ID__meisai02_ITEM_NAME">[2]Data!$H$1055</definedName>
    <definedName name="cst_apply_CHARGE_ID__meisai02_SYOUKEI">[2]Data!$H$1056</definedName>
    <definedName name="cst_apply_CHARGE_ID__meisai03_ITEM_NAME">[2]Data!$H$1058</definedName>
    <definedName name="cst_apply_CHARGE_ID__meisai03_SYOUKEI">[2]Data!$H$1059</definedName>
    <definedName name="cst_apply_CHARGE_ID__meisai04_ITEM_NAME">[2]Data!$H$1061</definedName>
    <definedName name="cst_apply_CHARGE_ID__meisai04_SYOUKEI">[2]Data!$H$1062</definedName>
    <definedName name="cst_apply_CHARGE_ID__meisai05_ITEM_NAME">[2]Data!$H$1064</definedName>
    <definedName name="cst_apply_CHARGE_ID__meisai05_SYOUKEI">[2]Data!$H$1065</definedName>
    <definedName name="cst_apply_CHARGE_ID__meisai06_ITEM_NAME">[2]Data!$H$1067</definedName>
    <definedName name="cst_apply_CHARGE_ID__meisai06_SYOUKEI">[2]Data!$H$1068</definedName>
    <definedName name="cst_apply_CHARGE_ID__meisai07_ITEM_NAME">[2]Data!$H$1070</definedName>
    <definedName name="cst_apply_CHARGE_ID__meisai07_SYOUKEI">[2]Data!$H$1071</definedName>
    <definedName name="cst_apply_CHARGE_ID__meisai08_ITEM_NAME">[2]Data!$H$1073</definedName>
    <definedName name="cst_apply_CHARGE_ID__meisai08_SYOUKEI">[2]Data!$H$1074</definedName>
    <definedName name="cst_apply_CHARGE_ID__meisai09_ITEM_NAME">[2]Data!$H$1076</definedName>
    <definedName name="cst_apply_CHARGE_ID__meisai09_SYOUKEI">[2]Data!$H$1077</definedName>
    <definedName name="cst_apply_CHARGE_ID__meisai10_ITEM_NAME">[2]Data!$H$1079</definedName>
    <definedName name="cst_apply_CHARGE_ID__meisai10_SYOUKEI">[2]Data!$H$1080</definedName>
    <definedName name="cst_apply_CHARGE_ID__meisai11_ITEM_NAME">[2]Data!$H$1082</definedName>
    <definedName name="cst_apply_CHARGE_ID__meisai11_SYOUKEI">[2]Data!$H$1083</definedName>
    <definedName name="cst_apply_CHARGE_ID__RECEIPT_PRICE">[2]Data!$H$1029</definedName>
    <definedName name="cst_apply_CHARGE_ID__RECEIPT_TO">[2]Data!$H$1036</definedName>
    <definedName name="cst_apply_CITY_ID__CITY_KIND">[2]Data!$H$1171</definedName>
    <definedName name="cst_apply_CITY_ID__FIRE_STATION_ID__DEST_NAME">[2]Data!$H$1175</definedName>
    <definedName name="cst_apply_DECISION_DATE">[2]Data!$H$1230</definedName>
    <definedName name="cst_apply_DECISION_DATE_dsp">[2]Data!$H$1231</definedName>
    <definedName name="cst_apply_DECISION_DATE_NENDO">[2]Data!$H$1232</definedName>
    <definedName name="cst_apply_FIRE_SYOUKAI_DATE">[2]Data!$H$1359</definedName>
    <definedName name="cst_apply_ISSUE_DATE">[2]Data!$H$1005</definedName>
    <definedName name="cst_apply_ISSUE_NO__year_KKS">[2]Data!$H$1002</definedName>
    <definedName name="cst_apply_ISSUER_NAME">[2]Data!$H$1008</definedName>
    <definedName name="cst_apply_JYURI_NO">[2]Data!$H$1234</definedName>
    <definedName name="cst_apply_JYURI_NO__year_KKS">[2]Data!$H$1236</definedName>
    <definedName name="cst_apply_JYURI_NO_JCI">[2]Data!#REF!</definedName>
    <definedName name="cst_apply_JYURI_NO_MKJC">[2]Data!$H$1235</definedName>
    <definedName name="cst_apply_KARISIYOU_BEGIN_DATE">[2]Data!$H$1342</definedName>
    <definedName name="cst_apply_KARISIYOU_BUBUN_GAIYOU">[2]Data!$H$1368</definedName>
    <definedName name="cst_apply_KARISIYOU_END_DATE">[2]Data!$H$1343</definedName>
    <definedName name="cst_apply_KARISIYOU_JYOUKEN">[2]Data!$H$1345</definedName>
    <definedName name="cst_apply_KARISIYOU_YOUTO">[2]Data!$H$1340</definedName>
    <definedName name="cst_apply_KENSA_USER_ID">[2]Data!$H$1364</definedName>
    <definedName name="cst_apply_KENSA2_USER_ID">[2]Data!$H$1365</definedName>
    <definedName name="cst_apply_KENSA3_USER_ID">[2]Data!$H$1366</definedName>
    <definedName name="cst_apply_KENSAIN01">[2]Data!$H$1381</definedName>
    <definedName name="cst_apply_KENSAIN02">[2]Data!$H$1382</definedName>
    <definedName name="cst_apply_KENSAIN03">[2]Data!$H$1383</definedName>
    <definedName name="cst_apply_NG_DATE">[2]Data!$H$1352</definedName>
    <definedName name="cst_apply_NG_RIYU">[2]Data!$H$1358</definedName>
    <definedName name="cst_apply_NOTIFY_DATE">[2]Data!$H$1362</definedName>
    <definedName name="cst_apply_NOTIFY_NO">[2]Data!$H$1363</definedName>
    <definedName name="cst_apply_REPORT_DATE">[2]Data!$H$1229</definedName>
    <definedName name="cst_apply_REPORT_DEST_GYOUSEI_NAME_daikibo_c">[2]Data!$H$1203</definedName>
    <definedName name="cst_apply_REPORT_DEST_GYOUSEI_NAME_daikibo_ew">[2]Data!$H$1204</definedName>
    <definedName name="cst_apply_reportdest_GYOUSEI_NAME">[2]Data!$H$1168</definedName>
    <definedName name="cst_apply_reportdest_GYOUSEI_NAME_kakunin">[2]Data!#REF!</definedName>
    <definedName name="cst_apply_TARGET_KIND">[2]Data!$H$40</definedName>
    <definedName name="cst_build_address">[3]dDATA_cst!$L$495</definedName>
    <definedName name="cst_build_address_Erea">[2]Data!$H$955:$H$956</definedName>
    <definedName name="cst_build_address_LinkCell">[2]Data!$H$954</definedName>
    <definedName name="cst_buildobject__shinsei_build_KAISU_TIJYOU_SHINSEI">[3]dDATA_cst!$L$1259</definedName>
    <definedName name="cst_buildobject__shinsei_build_KAISU_TIKA_SHINSEI__zero">[3]dDATA_cst!$L$1268</definedName>
    <definedName name="cst_buildobject__shinsei_build_KENTIKU_MENSEKI_SHINSEI">[3]dDATA_cst!$L$1217</definedName>
    <definedName name="cst_buildobject__shinsei_build_KENTIKU_MENSEKI_SHINSEI_IGAI">[3]dDATA_cst!$L$1226</definedName>
    <definedName name="cst_buildobject__shinsei_build_KENTIKU_MENSEKI_SHINSEI_TOTAL">[3]dDATA_cst!$L$1235</definedName>
    <definedName name="cst_buildobject__shinsei_build_NOBE_MENSEKI_BILL_SHINSEI">[3]dDATA_cst!$L$1190</definedName>
    <definedName name="cst_buildobject__shinsei_build_NOBE_MENSEKI_BILL_SHINSEI_IGAI__zero">[3]dDATA_cst!$L$1199</definedName>
    <definedName name="cst_buildobject__shinsei_build_NOBE_MENSEKI_BILL_SHINSEI_TOTAL">[3]dDATA_cst!$L$1208</definedName>
    <definedName name="cst_buildobject__shinsei_build_p4_TAIKA_KENTIKU">[3]dDATA_cst!$L$1286</definedName>
    <definedName name="cst_buildobject__shinsei_build_SHIKITI_MENSEKI_1_TOTAL">[3]dDATA_cst!$L$1178</definedName>
    <definedName name="cst_buildobject__shinsei_build_YOUTO_TIIKI">[3]dDATA_cst!$L$1169</definedName>
    <definedName name="cst_change_JUDGE_OFFICE_CORP_general">[3]dSTR_OFFICE_info!$H$31</definedName>
    <definedName name="cst_change_JUDGE_OFFICE_CORP_public">[3]dSTR_OFFICE_info!$H$32</definedName>
    <definedName name="cst_change_JUDGE_OFFICE_CORP_zaidan">[3]dSTR_OFFICE_info!$H$33</definedName>
    <definedName name="cst_CHARGE__BASIC_MEISAI_GOUKEI">[1]DATA_fee_detail!$I$40</definedName>
    <definedName name="cst_CHARGE_ID__meisai01_TANKA">#REF!</definedName>
    <definedName name="cst_CHARGE_ID__meisai02_TANKA">#REF!</definedName>
    <definedName name="cst_CHARGE_ID__meisai03_TANKA">#REF!</definedName>
    <definedName name="cst_CHARGE_ID__meisai04_TANKA">#REF!</definedName>
    <definedName name="cst_CHARGE_ID0_BASE_DATE">#REF!</definedName>
    <definedName name="cst_CHARGE_ID0_BASIC_CHARGE">#REF!</definedName>
    <definedName name="cst_CHARGE_ID0_DETAIL_BIKO">#REF!</definedName>
    <definedName name="cst_CHARGE_ID0_INCOME_DATE_select">#REF!</definedName>
    <definedName name="cst_CHARGE_ID0_INCOME_MONEY_select">#REF!</definedName>
    <definedName name="cst_CHARGE_ID0_income01_INCOME_DATE">#REF!</definedName>
    <definedName name="cst_CHARGE_ID0_income01_INCOME_MONEY">#REF!</definedName>
    <definedName name="cst_CHARGE_ID0_income02_INCOME_DATE">#REF!</definedName>
    <definedName name="cst_CHARGE_ID0_income02_INCOME_MONEY">#REF!</definedName>
    <definedName name="cst_CHARGE_ID0_income03_INCOME_DATE">#REF!</definedName>
    <definedName name="cst_CHARGE_ID0_income03_INCOME_MONEY">#REF!</definedName>
    <definedName name="cst_CHARGE_ID0_MEISAI_CHARGE">#REF!</definedName>
    <definedName name="cst_CHARGE_ID0_meisai01_SYOUKEI">#REF!</definedName>
    <definedName name="cst_CHARGE_ID0_meisai02_SYOUKEI">#REF!</definedName>
    <definedName name="cst_CHARGE_ID0_meisai03_SYOUKEI">#REF!</definedName>
    <definedName name="cst_CHARGE_ID0_meisai04_SYOUKEI">#REF!</definedName>
    <definedName name="cst_CHARGE_ID0_meisai05_SYOUKEI">#REF!</definedName>
    <definedName name="cst_CHARGE_ID0_meisai06_SYOUKEI">#REF!</definedName>
    <definedName name="cst_CHARGE_ID0_meisai07_SYOUKEI">#REF!</definedName>
    <definedName name="cst_CHARGE_ID0_meisai08_SYOUKEI">#REF!</definedName>
    <definedName name="cst_CHARGE_ID0_meisai09_SYOUKEI">#REF!</definedName>
    <definedName name="cst_CHARGE_ID0_meisai10_SYOUKEI">#REF!</definedName>
    <definedName name="cst_CHARGE_ID0_meisai11_SYOUKEI">#REF!</definedName>
    <definedName name="cst_CHARGE_ID0_NOTE">#REF!</definedName>
    <definedName name="cst_CHARGE_ID0_RECEIPT_DATE">#REF!</definedName>
    <definedName name="cst_CHARGE_ID0_RECEIPT_PRICE">#REF!</definedName>
    <definedName name="cst_CHARGE_ID0_RECEIPT_TO">#REF!</definedName>
    <definedName name="cst_CHARGE_ID0_STR_CHARGE">#REF!</definedName>
    <definedName name="cst_CHARGE_ID0_STR_CHARGE_WARIMASHI">#REF!</definedName>
    <definedName name="cst_CHARGE_ID0_TIIKIWARIMASHI_CHARGE">#REF!</definedName>
    <definedName name="cst_CHARGE_ID1_BASIC_CHARGE">#REF!</definedName>
    <definedName name="cst_CHARGE_ID1_income01_INCOME_DATE">#REF!</definedName>
    <definedName name="cst_CHARGE_ID1_income01_INCOME_MONEY">#REF!</definedName>
    <definedName name="cst_CHARGE_ID1_income02_INCOME_DATE">#REF!</definedName>
    <definedName name="cst_CHARGE_ID1_income02_INCOME_MONEY">#REF!</definedName>
    <definedName name="cst_CHARGE_ID1_income03_INCOME_DATE">#REF!</definedName>
    <definedName name="cst_CHARGE_ID1_income03_INCOME_MONEY">#REF!</definedName>
    <definedName name="cst_CHARGE_ID1_meisai01_ITEM_NAME">#REF!</definedName>
    <definedName name="cst_CHARGE_ID1_meisai01_SURYOU">#REF!</definedName>
    <definedName name="cst_CHARGE_ID1_meisai01_SYOUKEI">#REF!</definedName>
    <definedName name="cst_CHARGE_ID1_meisai02_ITEM_NAME">#REF!</definedName>
    <definedName name="cst_CHARGE_ID1_meisai02_SURYOU">#REF!</definedName>
    <definedName name="cst_CHARGE_ID1_meisai02_SYOUKEI">#REF!</definedName>
    <definedName name="cst_CHARGE_ID1_meisai03_ITEM_NAME">#REF!</definedName>
    <definedName name="cst_CHARGE_ID1_meisai03_SURYOU">#REF!</definedName>
    <definedName name="cst_CHARGE_ID1_meisai03_SYOUKEI">#REF!</definedName>
    <definedName name="cst_CHARGE_ID1_meisai04_ITEM_NAME">#REF!</definedName>
    <definedName name="cst_CHARGE_ID1_meisai04_SURYOU">#REF!</definedName>
    <definedName name="cst_CHARGE_ID1_meisai04_SYOUKEI">#REF!</definedName>
    <definedName name="cst_CHARGE_ID1_meisai05_ITEM_NAME">#REF!</definedName>
    <definedName name="cst_CHARGE_ID1_meisai05_SYOUKEI">#REF!</definedName>
    <definedName name="cst_CHARGE_ID1_meisai06_SYOUKEI">#REF!</definedName>
    <definedName name="cst_CHARGE_ID1_meisai07_SYOUKEI">#REF!</definedName>
    <definedName name="cst_CHARGE_ID1_meisai08_SYOUKEI">#REF!</definedName>
    <definedName name="cst_CHARGE_ID1_meisai09_SYOUKEI">#REF!</definedName>
    <definedName name="cst_CHARGE_ID1_meisai10_SYOUKEI">#REF!</definedName>
    <definedName name="cst_CHARGE_ID1_meisai11_SYOUKEI">#REF!</definedName>
    <definedName name="cst_CHARGE_ID1_RECEIPT_DATE">#REF!</definedName>
    <definedName name="cst_CHARGE_ID1_RECEIPT_PRICE">#REF!</definedName>
    <definedName name="cst_CHARGE_ID1_RECEIPT_TO">#REF!</definedName>
    <definedName name="cst_CHARGE_ID1_STR_CHARGE_WARIMASHI">#REF!</definedName>
    <definedName name="cst_CHARGE_ID2_income01_INCOME_DATE">#REF!</definedName>
    <definedName name="cst_CHARGE_ID2_income01_INCOME_MONEY">#REF!</definedName>
    <definedName name="cst_CHARGE_ID2_income02_INCOME_DATE">#REF!</definedName>
    <definedName name="cst_CHARGE_ID2_income02_INCOME_MONEY">#REF!</definedName>
    <definedName name="cst_CHARGE_ID2_income03_INCOME_DATE">#REF!</definedName>
    <definedName name="cst_CHARGE_ID2_income03_INCOME_MONEY">#REF!</definedName>
    <definedName name="cst_CHARGE_ID2_meisai01_SYOUKEI">#REF!</definedName>
    <definedName name="cst_CHARGE_ID2_meisai02_SYOUKEI">#REF!</definedName>
    <definedName name="cst_CHARGE_ID2_meisai03_SYOUKEI">#REF!</definedName>
    <definedName name="cst_CHARGE_ID2_meisai04_SYOUKEI">#REF!</definedName>
    <definedName name="cst_CHARGE_ID2_meisai05_SYOUKEI">#REF!</definedName>
    <definedName name="cst_CHARGE_ID2_meisai06_SYOUKEI">#REF!</definedName>
    <definedName name="cst_CHARGE_ID2_meisai07_SYOUKEI">#REF!</definedName>
    <definedName name="cst_CHARGE_ID2_meisai08_SYOUKEI">#REF!</definedName>
    <definedName name="cst_CHARGE_ID2_meisai09_SYOUKEI">#REF!</definedName>
    <definedName name="cst_CHARGE_ID2_meisai10_SYOUKEI">#REF!</definedName>
    <definedName name="cst_CHARGE_ID2_meisai11_SYOUKEI">#REF!</definedName>
    <definedName name="cst_CHARGE_ID2_RECEIPT_DATE">#REF!</definedName>
    <definedName name="cst_CHARGE_ID2_RECEIPT_PRICE">#REF!</definedName>
    <definedName name="cst_CHARGE_ID3_income01_INCOME_DATE">#REF!</definedName>
    <definedName name="cst_CHARGE_ID3_income01_INCOME_MONEY">#REF!</definedName>
    <definedName name="cst_CHARGE_ID3_income02_INCOME_DATE">#REF!</definedName>
    <definedName name="cst_CHARGE_ID3_income02_INCOME_MONEY">#REF!</definedName>
    <definedName name="cst_CHARGE_ID3_income03_INCOME_DATE">#REF!</definedName>
    <definedName name="cst_CHARGE_ID3_income03_INCOME_MONEY">#REF!</definedName>
    <definedName name="cst_CHARGE_ID3_meisai01_SYOUKEI">#REF!</definedName>
    <definedName name="cst_CHARGE_ID3_meisai02_SYOUKEI">#REF!</definedName>
    <definedName name="cst_CHARGE_ID3_meisai03_SYOUKEI">#REF!</definedName>
    <definedName name="cst_CHARGE_ID3_meisai04_SYOUKEI">#REF!</definedName>
    <definedName name="cst_CHARGE_ID3_meisai05_SYOUKEI">#REF!</definedName>
    <definedName name="cst_CHARGE_ID3_meisai06_SYOUKEI">#REF!</definedName>
    <definedName name="cst_CHARGE_ID3_meisai07_SYOUKEI">#REF!</definedName>
    <definedName name="cst_CHARGE_ID3_meisai08_SYOUKEI">#REF!</definedName>
    <definedName name="cst_CHARGE_ID3_meisai09_SYOUKEI">#REF!</definedName>
    <definedName name="cst_CHARGE_ID3_meisai10_SYOUKEI">#REF!</definedName>
    <definedName name="cst_CHARGE_ID3_meisai11_SYOUKEI">#REF!</definedName>
    <definedName name="cst_CHARGE_ID3_RECEIPT_DATE">#REF!</definedName>
    <definedName name="cst_CHARGE_ID3_RECEIPT_PRICE">#REF!</definedName>
    <definedName name="cst_CHARGE_IDx_BASIC_CHARGE">[3]dDATA_cst!$L$1008</definedName>
    <definedName name="cst_CHARGE_IDx_MEISAI_CHARGE">[3]dDATA_cst!$L$1023</definedName>
    <definedName name="cst_CHARGE_IDx_meisai01_ITEM_NAME">[3]dDATA_cst!$L$1044</definedName>
    <definedName name="cst_CHARGE_IDx_meisai01_SURYOU">[3]dDATA_cst!$L$1045</definedName>
    <definedName name="cst_CHARGE_IDx_meisai01_SYOUKEI">[3]dDATA_cst!$L$1046</definedName>
    <definedName name="cst_CHARGE_IDx_meisai02_ITEM_NAME">[3]dDATA_cst!$L$1049</definedName>
    <definedName name="cst_CHARGE_IDx_meisai02_SURYOU">[3]dDATA_cst!$L$1050</definedName>
    <definedName name="cst_CHARGE_IDx_meisai02_SYOUKEI">[3]dDATA_cst!$L$1051</definedName>
    <definedName name="cst_CHARGE_IDx_meisai03_ITEM_NAME">[3]dDATA_cst!$L$1054</definedName>
    <definedName name="cst_CHARGE_IDx_meisai03_SURYOU">[3]dDATA_cst!$L$1055</definedName>
    <definedName name="cst_CHARGE_IDx_meisai03_SYOUKEI">[3]dDATA_cst!$L$1056</definedName>
    <definedName name="cst_CHARGE_IDx_meisai04_ITEM_NAME">[3]dDATA_cst!$L$1059</definedName>
    <definedName name="cst_CHARGE_IDx_meisai04_SURYOU">[3]dDATA_cst!$L$1060</definedName>
    <definedName name="cst_CHARGE_IDx_meisai04_SYOUKEI">[3]dDATA_cst!$L$1061</definedName>
    <definedName name="cst_CHARGE_IDx_RECEIPT_PRICE">[3]dDATA_cst!$L$1005</definedName>
    <definedName name="cst_CHARGE_IDx_STR_CHARGE">[3]dDATA_cst!$L$1017</definedName>
    <definedName name="cst_CHARGE_IDx_STR_CHARGE_WARIMASHI">[3]dDATA_cst!$L$1026</definedName>
    <definedName name="cst_CHARGE_IDx_TIIKIWARIMASHI_CHARGE">[3]dDATA_cst!$L$1020</definedName>
    <definedName name="cst_charge_income_INCOME_DATE">[1]DATA_fee_detail!$I$328</definedName>
    <definedName name="cst_charge_income01_INCOME_DATE">[1]DATA_fee_detail!$I$321</definedName>
    <definedName name="cst_charge_income01_INCOME_MONEY">[1]DATA_fee_detail!$I$324</definedName>
    <definedName name="cst_charge_income02_INCOME_DATE">[1]DATA_fee_detail!$I$322</definedName>
    <definedName name="cst_charge_income02_INCOME_MONEY">[1]DATA_fee_detail!$I$325</definedName>
    <definedName name="cst_charge_income03_INCOME_DATE">[1]DATA_fee_detail!$I$323</definedName>
    <definedName name="cst_charge_income03_INCOME_MONEY">[1]DATA_fee_detail!$I$326</definedName>
    <definedName name="cst_CHARGE_MEISAI_GOUKEI">[1]DATA_fee_detail!$I$38</definedName>
    <definedName name="cst_charge_meisai01_SYOUKEI">[1]DATA_fee_detail!$I$268</definedName>
    <definedName name="cst_charge_meisai02_SYOUKEI">[1]DATA_fee_detail!$I$273</definedName>
    <definedName name="cst_charge_meisai03_SYOUKEI">[1]DATA_fee_detail!$I$278</definedName>
    <definedName name="cst_charge_meisai04_SYOUKEI">[1]DATA_fee_detail!$I$283</definedName>
    <definedName name="cst_charge_meisai05_SYOUKEI">[1]DATA_fee_detail!$I$288</definedName>
    <definedName name="cst_charge_meisai06_SYOUKEI">[1]DATA_fee_detail!$I$293</definedName>
    <definedName name="cst_charge_meisai07_SYOUKEI">[1]DATA_fee_detail!$I$298</definedName>
    <definedName name="cst_charge_meisai08_SYOUKEI">[1]DATA_fee_detail!$I$303</definedName>
    <definedName name="cst_charge_meisai09_SYOUKEI">[1]DATA_fee_detail!$I$308</definedName>
    <definedName name="cst_charge_meisai10_SYOUKEI">[1]DATA_fee_detail!$I$313</definedName>
    <definedName name="cst_charge_meisai11_SYOUKEI">[1]DATA_fee_detail!$I$318</definedName>
    <definedName name="cst_charge_RECEIPT_DATE">[1]DATA_fee_detail!$I$243</definedName>
    <definedName name="cst_charge_RECEIPT_PRICE">[1]DATA_fee_detail!$I$239</definedName>
    <definedName name="cst_charge_STR_CHARGE">[1]DATA_fee_detail!$I$253</definedName>
    <definedName name="cst_charge_STR_CHARGE_WARIMASHI">[1]DATA_fee_detail!$I$259</definedName>
    <definedName name="cst_charge_TIIKIWARIMASHI_CHARGE">[1]DATA_fee_detail!$I$263</definedName>
    <definedName name="cst_charge_ZOUGEN_nomi_CHARGE__total">[1]DATA_fee_detail!$I$257</definedName>
    <definedName name="cst_city_city">[1]DATA!$J$106</definedName>
    <definedName name="cst_city_CITY_KIND">[1]DATA!$J$133</definedName>
    <definedName name="cst_city_CITY_PUBLIC_OFFICE_ID__DEPART_NAME">[1]DATA!$J$142</definedName>
    <definedName name="cst_city_CITY_PUBLIC_OFFICE_ID__FAX">[1]DATA!$J$143</definedName>
    <definedName name="cst_city_CITY_PUBLIC_OFFICE_ID__GYOUSEI_NAME">[1]DATA!$J$145</definedName>
    <definedName name="cst_city_CITY_PUBLIC_OFFICE_ID__NAME">[1]DATA!$J$141</definedName>
    <definedName name="cst_city_CITY_PUBLIC_OFFICE_ID__SYUJI_NAME">[1]DATA!$J$144</definedName>
    <definedName name="cst_city_city2">[1]DATA!$J$107</definedName>
    <definedName name="cst_city_city4">[1]DATA!$J$109</definedName>
    <definedName name="cst_city_city5">[1]DATA!$J$110</definedName>
    <definedName name="cst_city_FIRE_STATION_ID__DEPART_NAME">[1]DATA!$J$123</definedName>
    <definedName name="cst_city_FIRE_STATION_ID__DEST_NAME">[1]DATA!$J$124</definedName>
    <definedName name="cst_city_FIRE_STATION_ID__DEST_NAME__disp">[1]DATA!$J$125</definedName>
    <definedName name="cst_city_FIRE_STATION_ID__DEST_NAME_Decision">[1]dFIRESTATION_info!$C$67</definedName>
    <definedName name="cst_city_FIRE_STATION_ID__DEST_NAME_Decision__add_code">[3]dFIRESTATION_info!$C$68</definedName>
    <definedName name="cst_city_FIRE_STATION_ID__NAME">[1]DATA!$J$122</definedName>
    <definedName name="cst_city_KEN_PUBLIC_OFFICE_ID__DEPART_NAME">[1]DATA!$J$160</definedName>
    <definedName name="cst_city_KEN_PUBLIC_OFFICE_ID__FAX">[1]DATA!$J$161</definedName>
    <definedName name="cst_city_KEN_PUBLIC_OFFICE_ID__GYOUSEI_NAME">[1]DATA!$J$163</definedName>
    <definedName name="cst_city_KEN_PUBLIC_OFFICE_ID__NAME">[1]DATA!$J$159</definedName>
    <definedName name="cst_city_KEN_PUBLIC_OFFICE_ID__SYUJI_NAME">[1]DATA!$J$162</definedName>
    <definedName name="cst_city_KEN1_PUBLIC_OFFICE_ID__DEPART_NAME">[1]DATA!$J$148</definedName>
    <definedName name="cst_city_KEN1_PUBLIC_OFFICE_ID__FAX">[1]DATA!$J$149</definedName>
    <definedName name="cst_city_KEN1_PUBLIC_OFFICE_ID__GYOUSEI_NAME">[1]DATA!$J$151</definedName>
    <definedName name="cst_city_KEN1_PUBLIC_OFFICE_ID__NAME">[1]DATA!$J$147</definedName>
    <definedName name="cst_city_KEN1_PUBLIC_OFFICE_ID__SYUJI_NAME">[1]DATA!$J$150</definedName>
    <definedName name="cst_city_KEN2_PUBLIC_OFFICE_ID__DEPART_NAME">[1]DATA!$J$154</definedName>
    <definedName name="cst_city_KEN2_PUBLIC_OFFICE_ID__FAX">[1]DATA!$J$155</definedName>
    <definedName name="cst_city_KEN2_PUBLIC_OFFICE_ID__GYOUSEI_NAME">[1]DATA!$J$157</definedName>
    <definedName name="cst_city_KEN2_PUBLIC_OFFICE_ID__NAME">[1]DATA!$J$153</definedName>
    <definedName name="cst_city_KEN2_PUBLIC_OFFICE_ID__SYUJI_NAME">[1]DATA!$J$156</definedName>
    <definedName name="cst_CityInfo">[1]dFIRESTATION_info!$C$24</definedName>
    <definedName name="cst_config_CUSTOM_CODE">[1]DATA!$J$21</definedName>
    <definedName name="cst_config_CUSTOM_CODE__flag">[2]Data!$H$44</definedName>
    <definedName name="cst_CORP_INFO__base_point">#REF!</definedName>
    <definedName name="cst_CORP_INFO__change_day_erea">#REF!</definedName>
    <definedName name="cst_CORP_INFO__list_box_ctrl__FireDoui">#REF!</definedName>
    <definedName name="cst_CORP_INFO__list_box_ctrl__FireTuuchi">#REF!</definedName>
    <definedName name="cst_CORP_INFO__list_box_ctrl__Hikiuke">#REF!</definedName>
    <definedName name="cst_CORP_INFO__list_box_ctrl__HikiukeTuuchi">#REF!</definedName>
    <definedName name="cst_CORP_INFO__list_box_ctrl__Issue">#REF!</definedName>
    <definedName name="cst_CORP_INFO__list_box_ctrl__Jizen">#REF!</definedName>
    <definedName name="cst_CORP_INFO__list_box_ctrl__JoukasouTuuchi">#REF!</definedName>
    <definedName name="cst_CORP_INFO__list_box_ctrl__KakuninFuka">#REF!</definedName>
    <definedName name="cst_CORP_INFO__list_box_ctrl__ShinsaHoukoku">#REF!</definedName>
    <definedName name="cst_CORP_INFO__list_box_ctrl__shinsei_charge_RECEIPT">#REF!</definedName>
    <definedName name="cst_CORP_INFO__list_box_ctrl__shinsei_charge_RECEIPT2">#REF!</definedName>
    <definedName name="cst_CORP_INFO__list_box_ctrl__shinsei_charge_RECEIPT3">#REF!</definedName>
    <definedName name="cst_CORP_INFO__list_box_ctrl__Str_EnchouTuuchi">#REF!</definedName>
    <definedName name="cst_CORP_INFO__list_box_ctrl_charge_BASE">#REF!</definedName>
    <definedName name="cst_CORP_INFO__list_box_ctrl_charge_RECEIPT">#REF!</definedName>
    <definedName name="cst_CORP_INFO__list_box_ctrl_shinsei_charge_BASE">#REF!</definedName>
    <definedName name="cst_CORP_INFO__list_box_ctrl_TODAY">#REF!</definedName>
    <definedName name="cst_DATE__dsp">[1]DATA!$J$1269</definedName>
    <definedName name="cst_DISP__date">[1]DATA!$J$1270</definedName>
    <definedName name="cst_DISP__date_ee">[1]DATA!$J$1271</definedName>
    <definedName name="cst_DISP__date_ee2">[1]DATA!$J$1272</definedName>
    <definedName name="cst_DISP__date_sp4">[3]dDATA_cst!$L$64</definedName>
    <definedName name="cst_DISP__sign">[1]DATA!$J$1308</definedName>
    <definedName name="cst_doui_daihyou">[3]dDATA_cst!$L$236</definedName>
    <definedName name="cst_fee_link">[3]dDATA_cst!$L$1070</definedName>
    <definedName name="cst_fee_list">[3]dDATA_cst!$L$1071:$L$1074</definedName>
    <definedName name="cst_FIRE__base_point">[1]dFIRESTATION_info!$A$73</definedName>
    <definedName name="cst_FIRE__city_erea">[1]dFIRESTATION_info!$B$74:$B$100</definedName>
    <definedName name="cst_FIRE_CityInfo_Num">[1]dFIRESTATION_info!$C$56</definedName>
    <definedName name="cst_FIRE_CombList_Point">[1]dFIRESTATION_info!$A$40</definedName>
    <definedName name="cst_FIRE_CombList_value">[1]dFIRESTATION_info!$C$64</definedName>
    <definedName name="cst_FIRE_ConditionJudge">[1]dFIRESTATION_info!$C$60</definedName>
    <definedName name="cst_FIRE_IrregularJudge">[1]dFIRESTATION_info!$C$58</definedName>
    <definedName name="cst_FIRE_JoukenMovement">[1]dFIRESTATION_info!$C$62</definedName>
    <definedName name="cst_FIRE_ListKanMovement">[1]dFIRESTATION_info!$C$63</definedName>
    <definedName name="cst_FIRE_SystemCheck">[1]dFIRESTATION_info!$C$54</definedName>
    <definedName name="cst_HEALTH_CENTER_NAME_disp">[1]DATA!$J$130</definedName>
    <definedName name="cst_JUDGE_OFFICE__erea__SEARCH_VALUE">[1]dSTR_OFFICE_info!$K$87:$K$295</definedName>
    <definedName name="cst_JUDGE_OFFICE__erea__SIGN">[1]dSTR_OFFICE_info!$B$87:$B$295</definedName>
    <definedName name="cst_JUDGE_OFFICE_CORP">[1]dSTR_OFFICE_info!$G$14</definedName>
    <definedName name="cst_JUDGE_OFFICE_CORP_before">[3]dSTR_OFFICE_info!$H$19</definedName>
    <definedName name="cst_JUDGE_OFFICE_CORP_DAIHYOUSHA__HOUKOKU">[3]dSTR_OFFICE_info!$G$89</definedName>
    <definedName name="cst_JUDGE_OFFICE_CORP_DAIHYOUSHA__HOUKOKU__disp">[1]dSTR_OFFICE_info!$G$66</definedName>
    <definedName name="cst_JUDGE_OFFICE_CORP_DAIHYOUSHA__HOUKOKU_code">[1]dSTR_OFFICE_info!$G$70</definedName>
    <definedName name="cst_JUDGE_OFFICE_CORP_excel">[3]dSTR_OFFICE_info!$H$17</definedName>
    <definedName name="cst_JUDGE_OFFICE_DAIHYOUSHA__enchou">[1]dSTR_OFFICE_info!$G$33</definedName>
    <definedName name="cst_JUDGE_OFFICE_DAIHYOUSHA__HOUKOKU">[1]dSTR_OFFICE_info!$G$68</definedName>
    <definedName name="cst_JUDGE_OFFICE_DAIHYOUSHA__HOUKOKU__disp">[1]dSTR_OFFICE_info!$G$65</definedName>
    <definedName name="cst_JUDGE_OFFICE_DAIHYOUSHA__irai">[1]dSTR_OFFICE_info!$G$25</definedName>
    <definedName name="cst_JUDGE_OFFICE_DAIHYOUSHA__jizentuuti">[1]dSTR_OFFICE_info!$G$17</definedName>
    <definedName name="cst_JUDGE_OFFICE_DAIHYOUSHA__torisage">[1]dSTR_OFFICE_info!$G$41</definedName>
    <definedName name="cst_JUDGE_OFFICE_DAIHYOUSHA__tuikatosho">[1]dSTR_OFFICE_info!$G$49</definedName>
    <definedName name="cst_JUDGE_OFFICE_DAIHYOUSHA__tuikatosho_henkou">[1]dSTR_OFFICE_info!$G$57</definedName>
    <definedName name="cst_JUDGE_OFFICE_date__HOUKOKU">[3]dSTR_OFFICE_info!$G$84</definedName>
    <definedName name="cst_JUDGE_OFFICE_date_enchou">[3]dSTR_OFFICE_info!$G$52</definedName>
    <definedName name="cst_JUDGE_OFFICE_date_irai">[3]dSTR_OFFICE_info!$G$44</definedName>
    <definedName name="cst_JUDGE_OFFICE_date_jizentuuti">[3]dSTR_OFFICE_info!$G$36</definedName>
    <definedName name="cst_JUDGE_OFFICE_date_torisage">[3]dSTR_OFFICE_info!$G$60</definedName>
    <definedName name="cst_JUDGE_OFFICE_date_tuikatosho">[3]dSTR_OFFICE_info!$G$68</definedName>
    <definedName name="cst_JUDGE_OFFICE_date_tuikatosho_henkou">[3]dSTR_OFFICE_info!$G$76</definedName>
    <definedName name="cst_JUDGE_OFFICE_KOUZOUSEKININSHA__enchou">[1]dSTR_OFFICE_info!$G$36</definedName>
    <definedName name="cst_JUDGE_OFFICE_KOUZOUSEKININSHA__irai">[1]dSTR_OFFICE_info!$G$28</definedName>
    <definedName name="cst_JUDGE_OFFICE_KOUZOUSEKININSHA__jizentuuti">[1]dSTR_OFFICE_info!$G$20</definedName>
    <definedName name="cst_JUDGE_OFFICE_KOUZOUSEKININSHA__torisage">[1]dSTR_OFFICE_info!$G$44</definedName>
    <definedName name="cst_JUDGE_OFFICE_KOUZOUSEKININSHA__tuikatosho">[1]dSTR_OFFICE_info!$G$52</definedName>
    <definedName name="cst_JUDGE_OFFICE_KOUZOUSEKININSHA__tuikatosho_henkou">[1]dSTR_OFFICE_info!$G$60</definedName>
    <definedName name="cst_JUDGE_OFFICE_READ___base_point">[1]dSTR_OFFICE_info!$G$13</definedName>
    <definedName name="cst_JUDGE_OFFICE_READ___date_erea">[1]dSTR_OFFICE_info!$G$12</definedName>
    <definedName name="cst_Kakunin_Koufu_Number">[2]Data!$H$1001</definedName>
    <definedName name="cst_KIND_b">[1]dDATA_cst!$I$114</definedName>
    <definedName name="cst_KIND_e">[1]dDATA_cst!$I$115</definedName>
    <definedName name="cst_KIND_w">[1]dDATA_cst!$I$116</definedName>
    <definedName name="cst_kouzou_meisai_suryou">[3]dDATA_cst!$L$1080</definedName>
    <definedName name="cst_LIST_BOX_link_cell">[2]Data!$H$339</definedName>
    <definedName name="cst_LIST_BOX_list">[2]Data!$H$340:$H$341</definedName>
    <definedName name="cst_Mayor">[2]Data!$H$1169</definedName>
    <definedName name="cst_Ng_Notify_Common_Sentence">[1]dIMPOSSIBLE!$A$30</definedName>
    <definedName name="cst_NOTIFY_ctrl">[1]DATA!$J$1555</definedName>
    <definedName name="cst_NOTIFY_DATE_final_Koufudekinai_mongon_1506ge">[3]dDATA_cst!$L$569</definedName>
    <definedName name="cst_NOTIFY_DATE_final_Koufudekinai_mongon_1604ge">[3]dDATA_cst!$L$571</definedName>
    <definedName name="cst_NOTIFY_DATE_inter_Koufudekinai_mongon_1506ge">[3]dDATA_cst!$L$552</definedName>
    <definedName name="cst_NOTIFY_DATE_inter_Koufudekinai_mongon_1604ge">[3]dDATA_cst!$L$554</definedName>
    <definedName name="cst_NOTIFY_DATE_Keteidekinai_jouban_1506ge">[1]dDATA_cst!$I$154</definedName>
    <definedName name="cst_NOTIFY_DATE_Keteidekinai_jouban_1506le">[1]dDATA_cst!$I$152</definedName>
    <definedName name="cst_NOTIFY_DATE_Keteidekinai_mongon_1506ge">[1]dDATA_cst!$I$162</definedName>
    <definedName name="cst_NOTIFY_DATE_Keteidekinai_mongon_1506le">[1]dDATA_cst!$I$160</definedName>
    <definedName name="cst_NOTIFY_DATE_Keteidekinai_mongon_1604ge">[3]dDATA_cst!$L$518</definedName>
    <definedName name="cst_NOTIFY_DATE_Tekigousinai_jouban_1506ge">[1]dDATA_cst!$I$171</definedName>
    <definedName name="cst_NOTIFY_DATE_Tekigousinai_jouban_1506le">[1]dDATA_cst!$I$169</definedName>
    <definedName name="cst_NOTIFY_DATE_Tekigousinai_mongon_1506ge">[1]dDATA_cst!$I$179</definedName>
    <definedName name="cst_NOTIFY_DATE_Tekigousinai_mongon_1506le">[1]dDATA_cst!$I$177</definedName>
    <definedName name="cst_NOTIFY_DATE_Tekigousinai_mongon_1604ge">[3]dDATA_cst!$L$537</definedName>
    <definedName name="cst_office_ACCEPT_OFFICE__code">[3]dDATA_cst!$L$157</definedName>
    <definedName name="cst_office_ACCEPT_OFFICE_FAX">[3]dDATA_cst!$L$175</definedName>
    <definedName name="cst_office_ACCEPT_OFFICE_NAME">[3]dDATA_cst!$L$151</definedName>
    <definedName name="cst_office_ACCEPT_OFFICE_NAME_hirakata">[3]dDATA_cst!$L$180</definedName>
    <definedName name="cst_office_ACCEPT_OFFICE_NAME_honsyo">[3]dDATA_cst!$L$178</definedName>
    <definedName name="cst_office_ACCEPT_OFFICE_NAME_kishiwada">[3]dDATA_cst!$L$182</definedName>
    <definedName name="cst_office_ACCEPT_OFFICE_NAME_sakai">[3]dDATA_cst!$L$186</definedName>
    <definedName name="cst_office_ACCEPT_OFFICE_NAME_yao">[3]dDATA_cst!$L$184</definedName>
    <definedName name="cst_office_ACCEPT_OFFICE_TEL">[3]dDATA_cst!$L$172</definedName>
    <definedName name="cst_office_BUSHO__kensa">#REF!</definedName>
    <definedName name="cst_office_BUSHO__shounan">#REF!</definedName>
    <definedName name="cst_office_BUSHO__sinsa">#REF!</definedName>
    <definedName name="cst_office_fax">[3]dDATA_cst!$L$218</definedName>
    <definedName name="cst_office_POST1__fire">#REF!</definedName>
    <definedName name="cst_office_POST1__kensa">#REF!</definedName>
    <definedName name="cst_office_POST1__shounan">#REF!</definedName>
    <definedName name="cst_office_POST1__sinsa">#REF!</definedName>
    <definedName name="cst_office_POST2__sinsa">#REF!</definedName>
    <definedName name="cst_office_TANTO1__fire">#REF!</definedName>
    <definedName name="cst_office_TANTO1__kensa">#REF!</definedName>
    <definedName name="cst_office_TANTO1__shounan">#REF!</definedName>
    <definedName name="cst_office_TANTO1__sinsa">#REF!</definedName>
    <definedName name="cst_office_TANTO2__sinsa">#REF!</definedName>
    <definedName name="cst_office_tel">[3]dDATA_cst!$L$215</definedName>
    <definedName name="cst_office_TEL_FAX__fire">#REF!</definedName>
    <definedName name="cst_office_TEL_FAX__kensa">#REF!</definedName>
    <definedName name="cst_office_TEL_FAX__shounan">#REF!</definedName>
    <definedName name="cst_office_TEL_FAX__sinsa">#REF!</definedName>
    <definedName name="cst_okbc_No">[3]dDATA_cst!$L$414</definedName>
    <definedName name="cst_okbc_No_select">[3]dDATA_cst!$L$417</definedName>
    <definedName name="cst_owner_all__char">[2]Data!$H$333</definedName>
    <definedName name="cst_owner_all__char_row_sama">[2]Data!$H$335</definedName>
    <definedName name="cst_owner_count">[1]DATA!$J$459</definedName>
    <definedName name="cst_owner_name1__add_sp3code">[1]DATA!$J$232</definedName>
    <definedName name="cst_owner_name1__add_sp3code_sama">[1]DATA!$J$235</definedName>
    <definedName name="cst_owner_name2__add_sp3code">[1]DATA!$J$237</definedName>
    <definedName name="cst_owner_name2__add_sp3code_sama">[1]DATA!$J$240</definedName>
    <definedName name="cst_owner_name3__add_sp3code">[1]DATA!$J$242</definedName>
    <definedName name="cst_owner_name3__add_sp3code_sama">[1]DATA!$J$245</definedName>
    <definedName name="cst_owner_name4__add_sp3code">[1]DATA!$J$248</definedName>
    <definedName name="cst_owner_name4__add_sp3code_sama">[1]DATA!$J$250</definedName>
    <definedName name="cst_owner_name5__add_sp3code">[1]DATA!$J$253</definedName>
    <definedName name="cst_owner_name5__add_sp3code_sama">[1]DATA!$J$255</definedName>
    <definedName name="cst_owner_name6__add_sp3code">[1]DATA!$J$258</definedName>
    <definedName name="cst_owner_name6__add_sp3code_sama">[1]DATA!$J$260</definedName>
    <definedName name="cst_owner1__char">[2]Data!$H$239</definedName>
    <definedName name="cst_owner1__char_sama">[2]Data!$H$251</definedName>
    <definedName name="cst_owner1__check">[2]Data!$H$263</definedName>
    <definedName name="cst_owner1__space">[2]Data!$H$213</definedName>
    <definedName name="cst_owner1_name_all">[1]DATA!$J$393</definedName>
    <definedName name="cst_owner1_name_all_add_sama">[1]DATA!$J$406</definedName>
    <definedName name="cst_owner1_name_all_add_sama1">[1]DATA!$J$431</definedName>
    <definedName name="cst_owner1_name_all1">[1]DATA!$J$418</definedName>
    <definedName name="cst_owner1_POSTname">[1]DATA!$J$369</definedName>
    <definedName name="cst_owner2__char">[2]Data!$H$240</definedName>
    <definedName name="cst_owner2__char__add_char">[2]Data!$H$287</definedName>
    <definedName name="cst_owner2__char_sama">[2]Data!$H$252</definedName>
    <definedName name="cst_owner2__char_sama__add_char">[2]Data!$H$299</definedName>
    <definedName name="cst_owner2__char_sama__add_char_row">[2]Data!$H$311</definedName>
    <definedName name="cst_owner2__check">[2]Data!$H$264</definedName>
    <definedName name="cst_owner2__space">[2]Data!$H$214</definedName>
    <definedName name="cst_owner2__space__add_char">[2]Data!$H$275</definedName>
    <definedName name="cst_owner2_name_all">[1]DATA!$J$394</definedName>
    <definedName name="cst_owner2_name_all_add_sama">[1]DATA!$J$407</definedName>
    <definedName name="cst_owner2_name_all_add_sama2">[1]DATA!$J$432</definedName>
    <definedName name="cst_owner2_name_all2">[1]DATA!$J$419</definedName>
    <definedName name="cst_owner3__char">[2]Data!$H$241</definedName>
    <definedName name="cst_owner3__char__add_char">[2]Data!$H$288</definedName>
    <definedName name="cst_owner3__char_sama">[2]Data!$H$253</definedName>
    <definedName name="cst_owner3__char_sama__add_char">[2]Data!$H$300</definedName>
    <definedName name="cst_owner3__char_sama__add_char_row">[2]Data!$H$312</definedName>
    <definedName name="cst_owner3__check">[2]Data!$H$265</definedName>
    <definedName name="cst_owner3__space">[2]Data!$H$215</definedName>
    <definedName name="cst_owner3__space__add_char">[2]Data!$H$276</definedName>
    <definedName name="cst_owner3_name_all">[1]DATA!$J$395</definedName>
    <definedName name="cst_owner3_name_all_add_sama">[1]DATA!$J$408</definedName>
    <definedName name="cst_owner3_name_all_add_sama3">[1]DATA!$J$433</definedName>
    <definedName name="cst_owner3_name_all3">[1]DATA!$J$420</definedName>
    <definedName name="cst_owner4__char">[2]Data!$H$242</definedName>
    <definedName name="cst_owner4__char__add_char">[2]Data!$H$289</definedName>
    <definedName name="cst_owner4__char_sama">[2]Data!$H$254</definedName>
    <definedName name="cst_owner4__char_sama__add_char">[2]Data!$H$301</definedName>
    <definedName name="cst_owner4__char_sama__add_char_row">[2]Data!$H$313</definedName>
    <definedName name="cst_owner4__check">[2]Data!$H$266</definedName>
    <definedName name="cst_owner4__space">[2]Data!$H$216</definedName>
    <definedName name="cst_owner4__space__add_char">[2]Data!$H$277</definedName>
    <definedName name="cst_owner4_name_all">[1]DATA!$J$396</definedName>
    <definedName name="cst_owner4_name_all_add_sama">[1]DATA!$J$409</definedName>
    <definedName name="cst_owner4_name_all_add_sama4">[1]DATA!$J$434</definedName>
    <definedName name="cst_owner4_name_all4">[1]DATA!$J$421</definedName>
    <definedName name="cst_owner4_POSTname_add_sama">[1]DATA!$J$384</definedName>
    <definedName name="cst_owner5__char">[2]Data!$H$243</definedName>
    <definedName name="cst_owner5__char__add_char">[2]Data!$H$290</definedName>
    <definedName name="cst_owner5__char_sama">[2]Data!$H$255</definedName>
    <definedName name="cst_owner5__char_sama__add_char">[2]Data!$H$302</definedName>
    <definedName name="cst_owner5__char_sama__add_char_row">[2]Data!$H$314</definedName>
    <definedName name="cst_owner5__check">[2]Data!$H$267</definedName>
    <definedName name="cst_owner5__space">[2]Data!$H$217</definedName>
    <definedName name="cst_owner5__space__add_char">[2]Data!$H$278</definedName>
    <definedName name="cst_owner5_name_all">[1]DATA!$J$397</definedName>
    <definedName name="cst_owner5_name_all_add_sama">[1]DATA!$J$410</definedName>
    <definedName name="cst_owner5_name_all_add_sama5">[1]DATA!$J$435</definedName>
    <definedName name="cst_owner5_name_all5">[1]DATA!$J$422</definedName>
    <definedName name="cst_owner5_POSTname_add_sama">[1]DATA!$J$385</definedName>
    <definedName name="cst_owner6__char">[2]Data!$H$244</definedName>
    <definedName name="cst_owner6__char__add_char">[2]Data!$H$291</definedName>
    <definedName name="cst_owner6__char_sama">[2]Data!$H$256</definedName>
    <definedName name="cst_owner6__char_sama__add_char">[2]Data!$H$303</definedName>
    <definedName name="cst_owner6__char_sama__add_char_row">[2]Data!$H$315</definedName>
    <definedName name="cst_owner6__check">[2]Data!$H$268</definedName>
    <definedName name="cst_owner6__space">[2]Data!$H$218</definedName>
    <definedName name="cst_owner6__space__add_char">[2]Data!$H$279</definedName>
    <definedName name="cst_owner6_name_all">[1]DATA!$J$398</definedName>
    <definedName name="cst_owner6_name_all_add_sama">[1]DATA!$J$411</definedName>
    <definedName name="cst_owner6_name_all_add_sama6">[1]DATA!$J$436</definedName>
    <definedName name="cst_owner6_name_all6">[1]DATA!$J$423</definedName>
    <definedName name="cst_owner6_POSTname_add_sama">[1]DATA!$J$386</definedName>
    <definedName name="cst_owner7__char">[2]Data!$H$245</definedName>
    <definedName name="cst_owner7__char__add_char">[2]Data!$H$292</definedName>
    <definedName name="cst_owner7__char_sama">[2]Data!$H$257</definedName>
    <definedName name="cst_owner7__char_sama__add_char">[2]Data!$H$304</definedName>
    <definedName name="cst_owner7__char_sama__add_char_row">[2]Data!$H$316</definedName>
    <definedName name="cst_owner7__check">[2]Data!$H$269</definedName>
    <definedName name="cst_owner7__space">[2]Data!$H$219</definedName>
    <definedName name="cst_owner7__space__add_char">[2]Data!$H$280</definedName>
    <definedName name="cst_owner7_name_all">[1]DATA!$J$399</definedName>
    <definedName name="cst_owner7_name_all_add_sama">[1]DATA!$J$412</definedName>
    <definedName name="cst_owner7_name_all_add_sama7">[1]DATA!$J$437</definedName>
    <definedName name="cst_owner7_name_all7">[1]DATA!$J$424</definedName>
    <definedName name="cst_owner7_POSTname_add_sama">[1]DATA!$J$387</definedName>
    <definedName name="cst_owner8__char">[2]Data!$H$246</definedName>
    <definedName name="cst_owner8__char__add_char">[2]Data!$H$293</definedName>
    <definedName name="cst_owner8__char_sama">[2]Data!$H$258</definedName>
    <definedName name="cst_owner8__char_sama__add_char">[2]Data!$H$305</definedName>
    <definedName name="cst_owner8__char_sama__add_char_row">[2]Data!$H$317</definedName>
    <definedName name="cst_owner8__check">[2]Data!$H$270</definedName>
    <definedName name="cst_owner8__space">[2]Data!$H$220</definedName>
    <definedName name="cst_owner8__space__add_char">[2]Data!$H$281</definedName>
    <definedName name="cst_owner8_name_all">[1]DATA!$J$400</definedName>
    <definedName name="cst_owner8_name_all_add_sama">[1]DATA!$J$413</definedName>
    <definedName name="cst_owner8_name_all_add_sama8">[1]DATA!$J$438</definedName>
    <definedName name="cst_owner8_name_all8">[1]DATA!$J$425</definedName>
    <definedName name="cst_owner8_POSTname_add_sama">[1]DATA!$J$388</definedName>
    <definedName name="cst_owner9__char">[2]Data!$H$247</definedName>
    <definedName name="cst_owner9__char__add_char">[2]Data!$H$294</definedName>
    <definedName name="cst_owner9__char_sama">[2]Data!$H$259</definedName>
    <definedName name="cst_owner9__char_sama__add_char">[2]Data!$H$306</definedName>
    <definedName name="cst_owner9__char_sama__add_char_row">[2]Data!$H$318</definedName>
    <definedName name="cst_owner9__space">[2]Data!$H$221</definedName>
    <definedName name="cst_owner9__space__add_char">[2]Data!$H$282</definedName>
    <definedName name="cst_owner9_name_all">[1]DATA!$J$401</definedName>
    <definedName name="cst_owner9_name_all_add_sama">[1]DATA!$J$414</definedName>
    <definedName name="cst_owner9_name_all_add_sama9">[1]DATA!$J$439</definedName>
    <definedName name="cst_owner9_name_all9">[1]DATA!$J$426</definedName>
    <definedName name="cst_owner9_POSTname_add_sama">[1]DATA!$J$389</definedName>
    <definedName name="cst_p2_shinsei_ISSUE_NO">[1]DATA!$J$1536</definedName>
    <definedName name="cst_p4_TAIKA_KENTIKU">[3]DATA!$J$1099</definedName>
    <definedName name="cst_Pre_Corp__Report">[2]dAName!$E$17</definedName>
    <definedName name="cst_Pre_Daihyou__Report">[2]dAName!$F$17</definedName>
    <definedName name="cst_PRESENTER_CORP__FireDoui">#REF!</definedName>
    <definedName name="cst_PRESENTER_CORP__FireTuuchi">#REF!</definedName>
    <definedName name="cst_PRESENTER_CORP__Hikiuke">#REF!</definedName>
    <definedName name="cst_PRESENTER_CORP__HikiukeTuuchi">#REF!</definedName>
    <definedName name="cst_PRESENTER_CORP__Issue">#REF!</definedName>
    <definedName name="cst_PRESENTER_CORP__Jizen">#REF!</definedName>
    <definedName name="cst_PRESENTER_CORP__KakuninFuka">#REF!</definedName>
    <definedName name="cst_PRESENTER_DAIHYOSYA__FireDoui">#REF!</definedName>
    <definedName name="cst_PRESENTER_DAIHYOSYA__FireTuuchi">#REF!</definedName>
    <definedName name="cst_PRESENTER_DAIHYOSYA__JoukasouTuuchi">#REF!</definedName>
    <definedName name="cst_PRESENTER_DAIHYOSYA__KakuninFuka">#REF!</definedName>
    <definedName name="cst_RENRAKUSAKI_KOUZOU_TANTOU">[1]dDATA_cst!$A$75</definedName>
    <definedName name="cst_RENRAKUSAKI_KOUZOU_TANTOU__search">[1]dDATA_cst!$H$72</definedName>
    <definedName name="cst_RENRAKUSAKI_KOUZOU_TANTOU_EMAILcheck_Erea">[1]dDATA_cst!$A$79:$A$94</definedName>
    <definedName name="cst_RENRAKUSAKI_KOUZOU_TANTOU_LinkCell">[1]dDATA_cst!$A$76</definedName>
    <definedName name="cst_search_JUDGE_OFFICE_CORP_excel">[3]dSTR_OFFICE_info!$H$28</definedName>
    <definedName name="cst_search_JUDGE_OFFICE_CORP_excel_1">[3]dSTR_OFFICE_info!$H$27</definedName>
    <definedName name="cst_search_JUDGE_OFFICE_CORP_list">[3]dSTR_OFFICE_info!$H$24</definedName>
    <definedName name="cst_search_JUDGE_OFFICE_CORP_list_1">[3]dSTR_OFFICE_info!$H$23</definedName>
    <definedName name="cst_SHINSA_SHORI_KIKAN">[3]dDATA_cst!$L$427</definedName>
    <definedName name="cst_SHINSAKAI">[1]dDATA_cst!$I$24</definedName>
    <definedName name="cst_SHINSAKAI__base_point">[1]dDATA_cst!$F$26</definedName>
    <definedName name="cst_SHINSAKAI__city_area">[1]dDATA_cst!$B$27:$B$31</definedName>
    <definedName name="cst_SHINSAKAI__city_search">[1]dDATA_cst!$I$23</definedName>
    <definedName name="cst_shinsei__NOTIFY_CAUSE">[1]DATA!$J$1471</definedName>
    <definedName name="cst_shinsei__NOTIFY_DATE">[1]DATA!$J$1415</definedName>
    <definedName name="cst_shinsei__NOTIFY_KENSA_DATE">[1]DATA!$J$1480</definedName>
    <definedName name="cst_shinsei__NOTIFY_LIMIT_DATE">[1]DATA!$J$1468</definedName>
    <definedName name="cst_shinsei__NOTIFY_LIMIT_DATE__date_in_NOTIFY_NOTE">[1]DATA!$J$1470</definedName>
    <definedName name="cst_shinsei__NOTIFY_LIMIT_DATE__dd">[1]DATA!$J$1285</definedName>
    <definedName name="cst_shinsei__NOTIFY_LIMIT_DATE__disp">[1]DATA!$J$1466</definedName>
    <definedName name="cst_shinsei__NOTIFY_LIMIT_DATE__ee">[1]DATA!$J$1283</definedName>
    <definedName name="cst_shinsei__NOTIFY_LIMIT_DATE__lbl1">[1]DATA!$J$1464</definedName>
    <definedName name="cst_shinsei__NOTIFY_LIMIT_DATE__lbl2">[1]DATA!$J$1465</definedName>
    <definedName name="cst_shinsei__NOTIFY_LIMIT_DATE__mm">[1]DATA!$J$1284</definedName>
    <definedName name="cst_shinsei__NOTIFY_LIMIT_DATE__text">[1]DATA!$J$1469</definedName>
    <definedName name="cst_shinsei__NOTIFY_NOTE">[1]DATA!$J$1472</definedName>
    <definedName name="cst_shinsei__NOTIFY_NOTE__ins_date">[1]DATA!$J$1475</definedName>
    <definedName name="cst_shinsei__NOTIFY_USER">[1]DATA!$J$1487</definedName>
    <definedName name="cst_shinsei__REPORT_CAUSE">[1]DATA!$J$1477</definedName>
    <definedName name="cst_shinsei__REPORT_DATE__disp">[1]DATA!$J$1460</definedName>
    <definedName name="cst_shinsei__REPORT_ISSUE_DATE_2">[1]DATA!$J$1528</definedName>
    <definedName name="cst_shinsei__REPORT_ISSUE_NO">[1]DATA!$J$1524</definedName>
    <definedName name="cst_shinsei__REPORT_KAKU_SUMI_KOUFU_DATE">[1]DATA!$J$1499</definedName>
    <definedName name="cst_shinsei__REPORT_KAKU_SUMI_KOUFU_DATE__disp">[1]DATA!$J$1502</definedName>
    <definedName name="cst_shinsei__REPORT_KAKU_SUMI_KOUFU_NAME">[1]DATA!$J$1506</definedName>
    <definedName name="cst_shinsei__REPORT_KAKU_SUMI_NO">[1]DATA!$J$1492</definedName>
    <definedName name="cst_shinsei__REPORT_KAKU_SUMI_NO__disp">[1]DATA!$J$1494</definedName>
    <definedName name="cst_shinsei__REPORT_RESULT">[1]DATA!$J$1484</definedName>
    <definedName name="cst_shinsei__REPORT_STRUCTRESULT_KOUFU_NAME">[1]DATA!$J$1518</definedName>
    <definedName name="cst_shinsei__REPORT_STRUCTRESULT_NOTIFY_DATE">[1]DATA!$J$1510</definedName>
    <definedName name="cst_shinsei__REPORT_STRUCTRESULT_NOTIFY_NO__search_disp2">[1]DATA!$J$1515</definedName>
    <definedName name="cst_shinsei__REPORT_STRUCTRESULT_NOTIFY_NO__search_disp3">[1]DATA!$J$1516</definedName>
    <definedName name="cst_shinsei__REPORT_STRUCTRESULT_NOTIFY_RESULT">[1]DATA!$J$1520</definedName>
    <definedName name="cst_shinsei__REPORT_STRUCTRESULT_NOTIFY_RESULT_word">[1]DATA!$J$1521</definedName>
    <definedName name="cst_shinsei__STRUCTNOTIFT_HENKOU_NOTIFT_DATE">[1]DATA_StructuralCalc!$J$88</definedName>
    <definedName name="cst_shinsei_ACCEPT_DATE">[1]DATA!$J$1317</definedName>
    <definedName name="cst_shinsei_APPLICANT__address">[1]DATA!$J$273</definedName>
    <definedName name="cst_shinsei_APPLICANT_CORP">[1]DATA!$J$268</definedName>
    <definedName name="cst_shinsei_APPLICANT_NAME">[1]DATA!$J$271</definedName>
    <definedName name="cst_shinsei_BILL_ADDRESS">[1]DATA!$J$979</definedName>
    <definedName name="cst_shinsei_BILL_NAME__common">[1]DATA!$J$1065</definedName>
    <definedName name="cst_shinsei_BILL_NAME__shinsei_ISSUE_DATE">[3]dDATA_cst!$L$909</definedName>
    <definedName name="cst_shinsei_BILL_NAME__shinsei_ISSUE_DATE_end">[3]dDATA_cst!$L$915</definedName>
    <definedName name="cst_shinsei_BILL_NAME__shinsei_ISSUE_DATE_num">[3]dDATA_cst!$L$918</definedName>
    <definedName name="cst_shinsei_BILL_NAME__shinsei_ISSUE_DATE_start">[3]dDATA_cst!$L$912</definedName>
    <definedName name="cst_shinsei_BILL_NAME__shinsei_ISSUE_NO">[3]dDATA_cst!$L$930</definedName>
    <definedName name="cst_shinsei_BILL_NAME__shinsei_ISSUE_NO_end">[3]dDATA_cst!$L$936</definedName>
    <definedName name="cst_shinsei_BILL_NAME__shinsei_ISSUE_NO_num">[3]dDATA_cst!$L$939</definedName>
    <definedName name="cst_shinsei_BILL_NAME__shinsei_ISSUE_NO_start">[3]dDATA_cst!$L$933</definedName>
    <definedName name="cst_shinsei_BIRUKAN_HEALTH_CENTER_NAME__dsp">[1]DATA!$J$1181</definedName>
    <definedName name="cst_shinsei_BIRUKAN_NOTIFY_DATE">[1]DATA!$J$1180</definedName>
    <definedName name="cst_shinsei_build_address">[1]DATA!$J$978</definedName>
    <definedName name="cst_shinsei_build_BILL_SHINSEI_COUNT">[1]DATA!$J$1000</definedName>
    <definedName name="cst_shinsei_build_BILL_SHINSEI_COUNT_2">[1]DATA!$J$1001</definedName>
    <definedName name="cst_shinsei_build_BOUKA">[1]DATA!$J$1024</definedName>
    <definedName name="cst_shinsei_build_BOUKA_BOUKA">[1]DATA!$J$1021</definedName>
    <definedName name="cst_shinsei_build_BOUKA_JYUN_BOUKA">[1]DATA!$J$1022</definedName>
    <definedName name="cst_shinsei_build_BOUKA_NASI">[1]DATA!$J$1023</definedName>
    <definedName name="cst_shinsei_build_KAISU_TIJYOU_SHINSEI">[1]DATA!$J$1004</definedName>
    <definedName name="cst_shinsei_build_KAISU_TIJYOU_SHINSEI_2">[1]DATA!$J$1005</definedName>
    <definedName name="cst_shinsei_build_KAISU_TIKA_SHINSEI__zero">[1]DATA!$J$1006</definedName>
    <definedName name="cst_shinsei_build_KAISU_TIKA_SHINSEI__zero_2">[1]DATA!$J$1007</definedName>
    <definedName name="cst_shinsei_build_KENPEI_RITU">[1]DATA!$J$998</definedName>
    <definedName name="cst_shinsei_build_KENPEI_RITU_A">[1]DATA!$J$997</definedName>
    <definedName name="cst_shinsei_build_KENSA_OFFICE_ID">[3]dDATA_cst!$L$154</definedName>
    <definedName name="cst_shinsei_build_KENSA_OFFICE_ID__ADDRESS">[3]DATA!$H$574</definedName>
    <definedName name="cst_shinsei_build_KENSA_OFFICE_ID__FAX">[3]DATA!$H$576</definedName>
    <definedName name="cst_shinsei_build_KENSA_OFFICE_ID__POST_CODE">[3]DATA!$H$577</definedName>
    <definedName name="cst_shinsei_build_KENSA_OFFICE_ID__TEL">[3]DATA!$H$575</definedName>
    <definedName name="cst_shinsei_build_KENTIKU_MENSEKI_SHINSEI">[3]dDATA_cst!$L$1214</definedName>
    <definedName name="cst_shinsei_build_KENTIKU_MENSEKI_SHINSEI_IGAI">[3]dDATA_cst!$L$1223</definedName>
    <definedName name="cst_shinsei_build_KENTIKU_MENSEKI_SHINSEI_IGAI_zero">[1]DATA!$J$993</definedName>
    <definedName name="cst_shinsei_build_KENTIKU_MENSEKI_SHINSEI_TOTAL">[3]dDATA_cst!$L$1232</definedName>
    <definedName name="cst_shinsei_build_KENTIKU_MENSEKI_SHINSEI_TOTAL_zero">[1]DATA!$J$995</definedName>
    <definedName name="cst_shinsei_build_KENTIKU_MENSEKI_SHINSEI_zero">[1]DATA!$J$991</definedName>
    <definedName name="cst_shinsei_build_KOUJI_DAI_MOYOUGAE">[1]DATA!$J$1035</definedName>
    <definedName name="cst_shinsei_build_KOUJI_DAI_SYUUZEN">[1]DATA!$J$1034</definedName>
    <definedName name="cst_shinsei_build_KOUJI_ITEN">[1]DATA!$J$1032</definedName>
    <definedName name="cst_shinsei_build_KOUJI_KAITIKU">[1]DATA!$J$1031</definedName>
    <definedName name="cst_shinsei_build_KOUJI_SINTIKU">[1]DATA!$J$1029</definedName>
    <definedName name="cst_shinsei_build_KOUJI_YOUTOHENKOU">[1]DATA!$J$1033</definedName>
    <definedName name="cst_shinsei_build_KOUJI_ZOUTIKU">[1]DATA!$J$1030</definedName>
    <definedName name="cst_shinsei_build_KOUTEI1_TEXT">[1]DATA!$J$1095</definedName>
    <definedName name="cst_shinsei_build_kouzou">[1]DATA!$J$1059</definedName>
    <definedName name="cst_shinsei_build_kouzou__buildobject">[3]dDATA_cst!$L$1250</definedName>
    <definedName name="cst_shinsei_build_KOUZOU1">[1]DATA!$J$1060</definedName>
    <definedName name="cst_shinsei_build_KOUZOU2">[1]DATA!$J$1061</definedName>
    <definedName name="cst_shinsei_build_NOBE_MENSEKI_BILL_SHINSEI">[1]DATA!$J$985</definedName>
    <definedName name="cst_shinsei_build_NOBE_MENSEKI_BILL_SHINSEI_IGAI__zero">[1]DATA!$J$986</definedName>
    <definedName name="cst_shinsei_build_NOBE_MENSEKI_BILL_SHINSEI_select">[3]dDATA_cst!$L$1184</definedName>
    <definedName name="cst_shinsei_build_NOBE_MENSEKI_BILL_SHINSEI_TOTAL">[1]DATA!$J$988</definedName>
    <definedName name="cst_shinsei_build_p4_KOUZOUBU">[1]DATA!$J$1134</definedName>
    <definedName name="cst_shinsei_build_p4_KOUZOUBU_JYUNTAIKA_FLAG">[1]DATA!$J$1130</definedName>
    <definedName name="cst_shinsei_build_p4_KOUZOUBU_JYUNTAIKA_RO_1_FLAG">[1]DATA!$J$1131</definedName>
    <definedName name="cst_shinsei_build_p4_KOUZOUBU_JYUNTAIKA_RO_2_FLAG">[1]DATA!$J$1132</definedName>
    <definedName name="cst_shinsei_build_p4_KOUZOUBU_KANETSU_FLAG">[1]DATA!$J$1129</definedName>
    <definedName name="cst_shinsei_build_p4_KOUZOUBU_SONOTA_FLAG">[1]DATA!$J$1133</definedName>
    <definedName name="cst_shinsei_build_p4_KOUZOUBU_TAIKA_FLAG">[1]DATA!$J$1128</definedName>
    <definedName name="cst_shinsei_build_p4_TAIKA_KENTIKU">[1]DATA!$J$1115</definedName>
    <definedName name="cst_shinsei_build_p4_TAIKA_KENTIKU_select">[3]dDATA_cst!$L$1280</definedName>
    <definedName name="cst_shinsei_build_p4_TAIKANADO_JYUN_I_1_FLAG">[1]DATA!$J$1118</definedName>
    <definedName name="cst_shinsei_build_p4_TAIKANADO_JYUN_I_2_FLAG">[1]DATA!$J$1119</definedName>
    <definedName name="cst_shinsei_build_p4_TAIKANADO_JYUN_RO_1_FLAG">[1]DATA!$J$1120</definedName>
    <definedName name="cst_shinsei_build_p4_TAIKANADO_JYUN_RO_2_FLAG">[1]DATA!$J$1121</definedName>
    <definedName name="cst_shinsei_build_p4_TAIKANADO_KOUZOU_FLAG">[1]DATA!$J$1122</definedName>
    <definedName name="cst_shinsei_build_p4_TAIKANADO_SONOTA_FLAG">[1]DATA!$J$1124</definedName>
    <definedName name="cst_shinsei_build_p4_TAIKANADO_TAIKA_FLAG">[1]DATA!$J$1117</definedName>
    <definedName name="cst_shinsei_build_p4_TAIKANADO_TOUKAI_FLAG">[1]DATA!$J$1123</definedName>
    <definedName name="cst_shinsei_build_p4_TAKASA_KEN_MAX">[1]DATA!$J$1138</definedName>
    <definedName name="cst_shinsei_build_p4_TAKASA_MAX">[1]DATA!$J$1139</definedName>
    <definedName name="cst_shinsei_build_SHIKITI_MENSEKI_1_TOTAL">[1]DATA!$J$982</definedName>
    <definedName name="cst_shinsei_build_SONOTA_KUIKI">[1]DATA!$J$1019</definedName>
    <definedName name="cst_shinsei_build_STAT_HOU6">[1]DATA!$J$1189</definedName>
    <definedName name="cst_shinsei_build_STAT_HOU6__firestation">[1]dDATA_cst!$I$39</definedName>
    <definedName name="cst_shinsei_build_STAT_HOU6_1">[2]Data!$H$1143</definedName>
    <definedName name="cst_shinsei_build_STAT_HOU6_1_disp">[3]dDATA_cst!$L$56</definedName>
    <definedName name="cst_shinsei_build_STAT_SEPTICTANK_CAPACITY">[1]DATA!$J$1170</definedName>
    <definedName name="cst_shinsei_build_TOKUREI_56_7__ari">[1]DATA!$J$1075</definedName>
    <definedName name="cst_shinsei_build_TOKUREI_56_7__nashi">[1]DATA!$J$1076</definedName>
    <definedName name="cst_shinsei_build_TOKUREI_56_7_DOURO_KITA">[1]DATA!$J$1079</definedName>
    <definedName name="cst_shinsei_build_TOKUREI_56_7_DOURO_RINTI">[1]DATA!$J$1078</definedName>
    <definedName name="cst_shinsei_build_TOKUREI_56_7_DOURO_TAKASA">[1]DATA!$J$1077</definedName>
    <definedName name="cst_shinsei_build_YOUSEKI_RITU">[1]DATA!$J$999</definedName>
    <definedName name="cst_shinsei_build_YOUSEKI_RITU_A">[1]DATA!$J$996</definedName>
    <definedName name="cst_shinsei_build_YOUTO">[1]DATA!$J$1011</definedName>
    <definedName name="cst_shinsei_build_YOUTO_CODE">[1]DATA!$J$1010</definedName>
    <definedName name="cst_shinsei_build_YOUTO_HOMEEV">[3]dDATA_cst!$L$1154</definedName>
    <definedName name="cst_shinsei_build_YOUTO_TIIKI">[3]dDATA_cst!$L$1166</definedName>
    <definedName name="cst_shinsei_build_YOUTO_TIIKI_A">[1]DATA!$J$1015</definedName>
    <definedName name="cst_shinsei_build_YOUTO_TIIKI_B">[1]DATA!$J$1016</definedName>
    <definedName name="cst_shinsei_build_YOUTO_TIIKI_C">[1]DATA!$J$1017</definedName>
    <definedName name="cst_shinsei_build_YOUTO_TIIKI_D">[1]DATA!$J$1018</definedName>
    <definedName name="cst_shinsei_CHARGE_ID__BASIC_CHARGE">[1]DATA_fee_detail!$I$33</definedName>
    <definedName name="cst_shinsei_CHARGE_ID__BASIC_CHARGE__case0">[1]DATA_fee_detail!$I$36</definedName>
    <definedName name="cst_shinsei_CHARGE_ID__cust__address">[1]DATA_fee_detail!$I$19</definedName>
    <definedName name="cst_shinsei_CHARGE_ID__cust__caption">[1]DATA_fee_detail!$I$20</definedName>
    <definedName name="cst_shinsei_CHARGE_ID__cust__zip">[1]DATA_fee_detail!$I$18</definedName>
    <definedName name="cst_shinsei_CHARGE_ID__DENPYOU_NO">#REF!</definedName>
    <definedName name="cst_shinsei_CHARGE_ID__RECEIPT_AREA">#REF!</definedName>
    <definedName name="cst_shinsei_CHARGE_ID__RECEIPT_PRICE">[1]DATA_fee_detail!$I$23</definedName>
    <definedName name="cst_shinsei_CHARGE_ID__RECEIPT_TO__add_sama">[1]DATA_fee_detail!$I$14</definedName>
    <definedName name="cst_shinsei_ctrl">[1]DATA!$J$1554</definedName>
    <definedName name="cst_shinsei_DAIRI_JIMU_NAME">[1]DATA!$J$481</definedName>
    <definedName name="cst_shinsei_DAIRI_JIMU_NAME_all2">[1]DATA!$J$488</definedName>
    <definedName name="cst_shinsei_DAIRI_TEL">[1]DATA!$J$484</definedName>
    <definedName name="cst_shinsei_ev_EV_BILL_NAME">[1]DATA!$J$1197</definedName>
    <definedName name="cst_shinsei_ev_EV_BILL_YOUTO">[1]DATA!$J$1198</definedName>
    <definedName name="cst_shinsei_ev_EV_COUNT">[1]DATA!$J$1207</definedName>
    <definedName name="cst_shinsei_ev_EV_SEKISAI">[1]DATA!$J$1201</definedName>
    <definedName name="cst_shinsei_ev_EV_SONOTA">[1]DATA!$J$1205</definedName>
    <definedName name="cst_shinsei_ev_EV_SPEED">[1]DATA!$J$1204</definedName>
    <definedName name="cst_shinsei_ev_EV_SYUBETU">[1]DATA!$J$1199</definedName>
    <definedName name="cst_shinsei_ev_EV_TEIIN">[1]DATA!$J$1202</definedName>
    <definedName name="cst_shinsei_ev_EV_TEIIN__tani">[1]DATA!$J$1203</definedName>
    <definedName name="cst_shinsei_ev_EV_YOUTO">[1]DATA!$J$1200</definedName>
    <definedName name="cst_shinsei_ev_KOUSAKU_KOUJI_KAITIKU">[1]DATA!$J$1039</definedName>
    <definedName name="cst_shinsei_ev_KOUSAKU_KOUJI_SHINTIKU">[1]DATA!$J$1037</definedName>
    <definedName name="cst_shinsei_ev_KOUSAKU_KOUJI_SONOTA">[1]DATA!$J$1040</definedName>
    <definedName name="cst_shinsei_ev_KOUSAKU_KOUJI_ZOUTIKU">[1]DATA!$J$1038</definedName>
    <definedName name="cst_shinsei_ev_KOUSAKU_KOUZOU">[1]DATA!$J$1223</definedName>
    <definedName name="cst_shinsei_ev_KOUSAKU_SONOTA">[1]DATA!$J$1224</definedName>
    <definedName name="cst_shinsei_ev_KOUSAKU_SYURUI">[1]DATA!$J$1216</definedName>
    <definedName name="cst_shinsei_ev_KOUSAKU_TAKASA">[1]DATA!$J$1217</definedName>
    <definedName name="cst_shinsei_ev_KOUSAKU_TAKASA__range_sign">[1]DATA!$J$1220</definedName>
    <definedName name="cst_shinsei_ev_KOUSAKU_TAKASA__range1">[1]DATA!$J$1219</definedName>
    <definedName name="cst_shinsei_ev_KOUSAKU_TAKASA__range2">[1]DATA!$J$1221</definedName>
    <definedName name="cst_shinsei_ev_KOUSAKU_TAKASA_MAX">[1]DATA!$J$1218</definedName>
    <definedName name="cst_shinsei_ev_TIKUZOUMENSEKI_SHINSEI__minus">[1]DATA!$J$1228</definedName>
    <definedName name="cst_shinsei_EV_TYPE">[1]DATA!$J$1206</definedName>
    <definedName name="cst_shinsei_ev_WORKCOUNT_SHINSEI">[1]DATA!$J$1213</definedName>
    <definedName name="cst_shinsei_FD_FLAG">#REF!</definedName>
    <definedName name="cst_shinsei_FD_FLAG_ari">#REF!</definedName>
    <definedName name="cst_shinsei_FD_FLAG_nashi">#REF!</definedName>
    <definedName name="cst_shinsei_final_KAN_KANRYOU_YOTEI_DATE">[1]DATA!$J$1069</definedName>
    <definedName name="cst_shinsei_final_KOUJI_DAI_MOYOUGAE">[1]DATA!$J$1055</definedName>
    <definedName name="cst_shinsei_final_KOUJI_DAI_SYUUZEN">[1]DATA!$J$1054</definedName>
    <definedName name="cst_shinsei_final_KOUJI_ITEN">[1]DATA!$J$1053</definedName>
    <definedName name="cst_shinsei_final_KOUJI_KAITIKU">[1]DATA!$J$1052</definedName>
    <definedName name="cst_shinsei_final_KOUJI_SETUBISETTI">[1]DATA!$J$1056</definedName>
    <definedName name="cst_shinsei_final_KOUJI_SINTIKU">[1]DATA!$J$1050</definedName>
    <definedName name="cst_shinsei_final_KOUJI_ZOUTIKU">[1]DATA!$J$1051</definedName>
    <definedName name="cst_shinsei_FIRE_AGREE_RECEIVE_DATE__dd">[3]dDATA_cst!$L$888</definedName>
    <definedName name="cst_shinsei_FIRE_AGREE_RECEIVE_DATE__ee">[3]dDATA_cst!$L$882</definedName>
    <definedName name="cst_shinsei_FIRE_AGREE_RECEIVE_DATE__mm">[3]dDATA_cst!$L$885</definedName>
    <definedName name="cst_shinsei_FIRE_error">[1]DATA!$J$1161</definedName>
    <definedName name="cst_shinsei_FIRE_NOTIFY_DATE__text">[1]DATA!$J$1158</definedName>
    <definedName name="cst_shinsei_FIRE_SUBMIT_DATE__text">[1]DATA!$J$1151</definedName>
    <definedName name="cst_shinsei_HEALTH_NOTIFY_DATE__text">[1]DATA!$J$1175</definedName>
    <definedName name="cst_shinsei_HIKIUKE_DATE">[1]DATA!$J$1319</definedName>
    <definedName name="cst_shinsei_HIKIUKE_DATE__disp">[1]DATA!$J$1320</definedName>
    <definedName name="cst_shinsei_HIKIUKE_DATE__disp_ee">[1]DATA!$J$1322</definedName>
    <definedName name="cst_shinsei_HIKIUKE_DATE__text">[1]DATA!$J$1321</definedName>
    <definedName name="cst_shinsei_HIKIUKE_DATE_dd">[3]dDATA_cst!$L$395</definedName>
    <definedName name="cst_shinsei_HIKIUKE_DATE_ee">[3]dDATA_cst!$L$389</definedName>
    <definedName name="cst_shinsei_HIKIUKE_DATE_mm">[3]dDATA_cst!$L$392</definedName>
    <definedName name="cst_shinsei_HIKIUKE_KAKU_KOUFU_YOTEI_DATE">[1]DATA!$J$216</definedName>
    <definedName name="cst_shinsei_HIKIUKE_TANTO">[3]dDATA_cst!$L$263</definedName>
    <definedName name="cst_shinsei_HIKIUKE_TUUTI_DATE">[1]DATA!$J$1324</definedName>
    <definedName name="cst_shinsei_HIKIUKE_TUUTI_DATE__text">[1]DATA!$J$1326</definedName>
    <definedName name="cst_shinsei_HOUKOKU_DATE">[1]DATA!$J$1383</definedName>
    <definedName name="cst_shinsei_HOUKOKU_DATE_disp">[3]dDATA_cst!$L$487</definedName>
    <definedName name="cst_shinsei_INSPECTION_TYPE">[1]DATA!$J$79</definedName>
    <definedName name="cst_shinsei_INSPECTION_TYPE_class2">[1]DATA!$J$80</definedName>
    <definedName name="cst_shinsei_INSPECTION_TYPE_class3">[1]DATA!$J$81</definedName>
    <definedName name="cst_shinsei_INSPECTION_TYPE_class4">[1]DATA!$J$82</definedName>
    <definedName name="cst_shinsei_intermediate_BILL_KOUJI_DAI_MOYOUGAE">[1]DATA!$J$1047</definedName>
    <definedName name="cst_shinsei_intermediate_BILL_KOUJI_DAI_SYUUZEN">[1]DATA!$J$1046</definedName>
    <definedName name="cst_shinsei_intermediate_BILL_KOUJI_ITEN">[1]DATA!$J$1045</definedName>
    <definedName name="cst_shinsei_intermediate_BILL_KOUJI_KAITIKU">[1]DATA!$J$1044</definedName>
    <definedName name="cst_shinsei_intermediate_BILL_KOUJI_SETUBISETTI">[1]DATA!$J$1048</definedName>
    <definedName name="cst_shinsei_intermediate_BILL_KOUJI_SINTIKU">[1]DATA!$J$1042</definedName>
    <definedName name="cst_shinsei_intermediate_BILL_KOUJI_ZOUTIKU">[1]DATA!$J$1043</definedName>
    <definedName name="cst_shinsei_intermediate_CYU1_KAISUU">[1]DATA!$J$1247</definedName>
    <definedName name="cst_shinsei_intermediate_CYU1_NITTEI">[1]DATA!$J$1253</definedName>
    <definedName name="cst_shinsei_intermediate_CYU1_YUKA_MENSEKI">[1]DATA!$J$1257</definedName>
    <definedName name="cst_shinsei_intermediate_GOUKAKU_2">[3]dDATA_cst!$L$668</definedName>
    <definedName name="cst_shinsei_intermediate_GOUKAKU_KENSAIN">[1]DATA!$J$1367</definedName>
    <definedName name="cst_shinsei_Intermediate_GOUKAKU_TOKKI_JIKOU">[1]DATA!$J$1379</definedName>
    <definedName name="cst_shinsei_intermediate_KENSA_DATE">[1]DATA!$J$1374</definedName>
    <definedName name="cst_shinsei_intermediate_KENSA_KEKKA">[1]DATA!$J$1361</definedName>
    <definedName name="cst_shinsei_intermediate_SPECIFIC_KOUTEI">[1]DATA!$J$1248</definedName>
    <definedName name="cst_shinsei_intermediate_SPECIFIC_KOUTEI_KAISUU">[1]DATA!$J$1251</definedName>
    <definedName name="cst_shinsei_ISSUE_DATE">[1]DATA!$J$1347</definedName>
    <definedName name="cst_shinsei_ISSUE_DATE__disp">[1]DATA!$J$1348</definedName>
    <definedName name="cst_shinsei_ISSUE_DATE__text">[1]DATA!$J$1349</definedName>
    <definedName name="cst_shinsei_ISSUE_KOUFU_NAME">[1]DATA!$J$1357</definedName>
    <definedName name="cst_shinsei_ISSUE_KOUFU_NAME__code">[1]DATA!$J$1358</definedName>
    <definedName name="cst_shinsei_ISSUE_NO">[1]DATA!$J$1351</definedName>
    <definedName name="cst_shinsei_ISSUE_NO__disp">[1]DATA!$J$1352</definedName>
    <definedName name="cst_shinsei_ISSUE_NO__disp_jis">[1]DATA!$J$1353</definedName>
    <definedName name="cst_shinsei_KAKU_SUMI_KOUFU_DATE__disp">[1]DATA!$J$1400</definedName>
    <definedName name="cst_shinsei_KAKU_SUMI_KOUFU_DATE_disp">[3]dDATA_cst!$L$741</definedName>
    <definedName name="cst_shinsei_KAKU_SUMI_KOUFU_NAME">[1]DATA!$J$1402</definedName>
    <definedName name="cst_shinsei_KAKU_SUMI_KOUFU_NAME__code">[1]DATA!$J$1403</definedName>
    <definedName name="cst_shinsei_KAKU_SUMI_NO">[1]DATA!$J$1396</definedName>
    <definedName name="cst_shinsei_KAKU_SUMI_NO__disp">[1]DATA!$J$1397</definedName>
    <definedName name="cst_shinsei_KAKU_SUMI_NO_MKJC">[1]DATA!$J$1398</definedName>
    <definedName name="cst_shinsei_KAKUNINZUMI_KENSAIN">[1]DATA!$J$1366</definedName>
    <definedName name="cst_shinsei_KAN_HOUKOKU_KENSA_DATE">[1]DATA!$J$1375</definedName>
    <definedName name="cst_shinsei_KAN_KENSA_KEKKA">[1]DATA!$J$1362</definedName>
    <definedName name="cst_shinsei_KAN_ZUMI_2">[3]dDATA_cst!$L$671</definedName>
    <definedName name="cst_shinsei_KAN_ZUMI_KENSAIN">[1]DATA!$J$1368</definedName>
    <definedName name="cst_shinsei_KAN_ZUMI_TOKKI_JIKOU">[1]DATA!$J$1380</definedName>
    <definedName name="cst_shinsei_KENSA_DATE">[1]DATA!$J$1376</definedName>
    <definedName name="cst_shinsei_KENSA_DATE_disp">[3]dDATA_cst!$L$695</definedName>
    <definedName name="cst_shinsei_KENSA_RESULT">[1]DATA!$J$1360</definedName>
    <definedName name="cst_shinsei_KENSA_RESULT_select">[3]dDATA_cst!$L$615</definedName>
    <definedName name="cst_shinsei_KENSAIN">[1]DATA!$J$1369</definedName>
    <definedName name="cst_shinsei_KENSAIN_common">[3]dDATA_cst!$L$653</definedName>
    <definedName name="cst_shinsei_kensamongon">[3]dDATA_cst!$L$496</definedName>
    <definedName name="cst_shinsei_kouji">[1]DATA!$J$1013</definedName>
    <definedName name="cst_shinsei_KOUJI_KANRYOU_DATE">[1]DATA!$J$1068</definedName>
    <definedName name="cst_shinsei_KOUJI_KANRYOU_DATE__common">[1]DATA!$J$1070</definedName>
    <definedName name="cst_shinsei_KOUJI_YUKA_MENSEKI">[1]DATA!$J$1262</definedName>
    <definedName name="cst_shinsei_KOUZOU_ROUTE2_KENSA_USER_ID">[1]DATA!$J$1370</definedName>
    <definedName name="cst_shinsei_KOUZOU_ROUTE2_KENSA_USER_ID_SUMISHO">[1]dDATA_cst!$I$129</definedName>
    <definedName name="cst_shinsei_KOUZOU_TANTO1">[1]DATA!$J$48</definedName>
    <definedName name="cst_shinsei_ngx_CAUSE">[1]DATA!$J$1770</definedName>
    <definedName name="cst_shinsei_NUSHI__address">[1]DATA!$J$285</definedName>
    <definedName name="cst_shinsei_NUSHI_CORP">[1]DATA!$J$280</definedName>
    <definedName name="cst_shinsei_NUSHI_CORP_add_sama_disp">[1]DATA!$J$444</definedName>
    <definedName name="cst_shinsei_NUSHI_CORP_disp">[1]DATA!$J$443</definedName>
    <definedName name="cst_shinsei_NUSHI_NAME">[1]DATA!$J$283</definedName>
    <definedName name="cst_shinsei_NUSHI_NAME_add_sama_disp">[1]DATA!$J$447</definedName>
    <definedName name="cst_shinsei_NUSHI_NAME_disp">[1]DATA!$J$446</definedName>
    <definedName name="cst_shinsei_NUSHI_POST_CODE">[1]DATA!$J$284</definedName>
    <definedName name="cst_shinsei_NUSHI_TEL">[1]DATA!$J$286</definedName>
    <definedName name="cst_shinsei_owner4_CORP">[1]DATA!$J$309</definedName>
    <definedName name="cst_shinsei_owner4_NAME">[1]DATA!$J$312</definedName>
    <definedName name="cst_shinsei_owner5_CORP">[1]DATA!$J$318</definedName>
    <definedName name="cst_shinsei_owner6_CORP">[1]DATA!$J$327</definedName>
    <definedName name="cst_shinsei_owner7_CORP">[1]DATA!$J$336</definedName>
    <definedName name="cst_shinsei_owner8_CORP">[1]DATA!$J$345</definedName>
    <definedName name="cst_shinsei_owner9_CORP">[1]DATA!$J$354</definedName>
    <definedName name="cst_shinsei_PREF_OFFICE_FLAG">[1]DATA!$J$169</definedName>
    <definedName name="cst_shinsei_PROVO_DATE">[1]DATA!$J$1313</definedName>
    <definedName name="cst_shinsei_PROVO_TANTO_USER_ID">[1]DATA!$J$46</definedName>
    <definedName name="cst_shinsei_REPORT_DAIKIBO_C_check">[2]Data!$H$1214</definedName>
    <definedName name="cst_shinsei_REPORT_DAIKIBO_check">[2]Data!$H$1216</definedName>
    <definedName name="cst_shinsei_REPORT_DAIKIBO_EW_check">[2]Data!$H$1215</definedName>
    <definedName name="cst_shinsei_REPORT_DATE_disp_select">[3]dDATA_cst!$L$484</definedName>
    <definedName name="cst_shinsei_REPORT_DATE_select">[3]dDATA_cst!$L$490</definedName>
    <definedName name="cst_shinsei_REPORT_DEST_DEPART_NAME">[1]DATA!$J$136</definedName>
    <definedName name="cst_shinsei_REPORT_DEST_FAX">[1]DATA!$J$137</definedName>
    <definedName name="cst_shinsei_REPORT_DEST_GYOUSEI_NAME">[1]DATA!$J$139</definedName>
    <definedName name="cst_shinsei_REPORT_DEST_GYOUSEI_NAME__decision">[1]dDATA_cst!$I$60</definedName>
    <definedName name="cst_shinsei_REPORT_DEST_KIND">[1]DATA!$J$132</definedName>
    <definedName name="cst_shinsei_REPORT_DEST_NAME">[1]DATA!$J$135</definedName>
    <definedName name="cst_shinsei_REPORT_DEST_NAME_daikibo">[2]Data!$H$1209</definedName>
    <definedName name="cst_shinsei_REPORT_DEST_SYUJI_NAME">[1]DATA!$J$138</definedName>
    <definedName name="cst_shinsei_REPORT_DEST_SYUJI_NAME__decision">[1]dDATA_cst!$I$59</definedName>
    <definedName name="cst_shinsei_REPORT_HITUYOU_JIKOU">[3]dDATA_cst!$L$617</definedName>
    <definedName name="cst_shinsei_REPORT_NO_sign">[3]dDATA_cst!$L$471</definedName>
    <definedName name="cst_shinsei_REPORT_STR_NOTIFY_DATE">[3]dDATA_cst!$L$835</definedName>
    <definedName name="cst_shinsei_REPORT_STR_NOTIFY_KOUFU_NAME">[3]dDATA_cst!$L$843</definedName>
    <definedName name="cst_shinsei_REPORT_STR_NOTIFY_RESULT">[3]dDATA_cst!$L$813</definedName>
    <definedName name="cst_shinsei_SEKKEI_JIMU_NAME">[1]DATA!$J$566</definedName>
    <definedName name="cst_shinsei_SEKKEI_NAME">[1]DATA!$J$561</definedName>
    <definedName name="cst_shinsei_SEKKEI_NAME_all2">[1]DATA!$J$572</definedName>
    <definedName name="cst_shinsei_SEKOU_ADDRESS">[1]DATA!$J$926</definedName>
    <definedName name="cst_shinsei_SEPTICTANK_KOUZOU_SYURUI">[1]DATA!$J$1177</definedName>
    <definedName name="cst_shinsei_STR_REPORT_DATE_select">[3]dDATA_cst!$L$830</definedName>
    <definedName name="cst_shinsei_STR_SHINSEI_TOWERS">[1]DATA_StructuralCalc!$J$18</definedName>
    <definedName name="cst_shinsei_STR_TOTAL_CHARGE">[1]DATA_fee_detail!$I$25</definedName>
    <definedName name="cst_shinsei_STRIRAI_TEKIHAN_ACCEPT_NO">[1]DATA_StructuralCalc!$J$51</definedName>
    <definedName name="cst_shinsei_strtower_KOUJI_TEXT__KKS_select">[1]DATA_StructuralCalc!$J$120</definedName>
    <definedName name="cst_shinsei_strtower_KOUZOU_KEISAN_TEXT__KKS_select">[1]DATA_StructuralCalc!$J$133</definedName>
    <definedName name="cst_shinsei_strtower_REI80_2_KOKUJI__select">[1]DATA_StructuralCalc!$J$105</definedName>
    <definedName name="cst_shinsei_strtower01_CHARGE">#REF!</definedName>
    <definedName name="cst_shinsei_strtower01_JUDGE">[1]DATA!$J$1428</definedName>
    <definedName name="cst_shinsei_strtower01_KOUJI_TEXT">[1]DATA_StructuralCalc!$J$168</definedName>
    <definedName name="cst_shinsei_strtower01_KOUZOU_KEISAN_TEXT">[1]DATA_StructuralCalc!$J$176</definedName>
    <definedName name="cst_shinsei_strtower01_prgo01_MAKER__nintei_ari">[1]DATA_StructuralCalc!$J$211</definedName>
    <definedName name="cst_shinsei_strtower01_prgo01_MAKER__NINTEI_non">[1]DATA_StructuralCalc!$J$214</definedName>
    <definedName name="cst_shinsei_strtower01_prgo01_NAME">[1]DATA_StructuralCalc!$J$202</definedName>
    <definedName name="cst_shinsei_strtower01_prgo01_NAME_VER">[1]DATA_StructuralCalc!$J$208</definedName>
    <definedName name="cst_shinsei_strtower01_prgo01_NAME_VER__NINTEI_ari">[1]DATA_StructuralCalc!$J$212</definedName>
    <definedName name="cst_shinsei_strtower01_prgo01_NAME_VER__NINTEI_non">[1]DATA_StructuralCalc!$J$215</definedName>
    <definedName name="cst_shinsei_strtower01_prgo01_NAME_VER__SP">[1]DATA_StructuralCalc!$J$209</definedName>
    <definedName name="cst_shinsei_strtower01_prgo01_NINTEI__umu">[1]DATA_StructuralCalc!$J$204</definedName>
    <definedName name="cst_shinsei_strtower01_prgo01_NINTEI_DATE_dsp">[1]DATA_StructuralCalc!$J$206</definedName>
    <definedName name="cst_shinsei_strtower01_prgo01_VER">[1]DATA_StructuralCalc!$J$203</definedName>
    <definedName name="cst_shinsei_strtower01_prgo02_MAKER__NINTEI_ari">[1]DATA_StructuralCalc!$J$232</definedName>
    <definedName name="cst_shinsei_strtower01_prgo02_MAKER__NINTEI_non">[1]DATA_StructuralCalc!$J$235</definedName>
    <definedName name="cst_shinsei_strtower01_prgo02_NAME_VER">[1]DATA_StructuralCalc!$J$229</definedName>
    <definedName name="cst_shinsei_strtower01_prgo02_NAME_VER__NINTEI_ari">[1]DATA_StructuralCalc!$J$233</definedName>
    <definedName name="cst_shinsei_strtower01_prgo02_NAME_VER__NINTEI_non">[1]DATA_StructuralCalc!$J$236</definedName>
    <definedName name="cst_shinsei_strtower01_prgo02_NAME_VER__SP">[1]DATA_StructuralCalc!$J$230</definedName>
    <definedName name="cst_shinsei_strtower01_prgo02_NINTEI__umu">[1]DATA_StructuralCalc!$J$225</definedName>
    <definedName name="cst_shinsei_strtower01_prgo02_NINTEI_DATE_dsp">[1]DATA_StructuralCalc!$J$227</definedName>
    <definedName name="cst_shinsei_strtower01_prgo03_MAKER__NINTEI_ari">[1]DATA_StructuralCalc!$J$247</definedName>
    <definedName name="cst_shinsei_strtower01_prgo03_MAKER__NINTEI_non">[1]DATA_StructuralCalc!$J$250</definedName>
    <definedName name="cst_shinsei_strtower01_prgo03_NAME_VER">[1]DATA_StructuralCalc!$J$244</definedName>
    <definedName name="cst_shinsei_strtower01_prgo03_NAME_VER__NINTEI_ari">[1]DATA_StructuralCalc!$J$248</definedName>
    <definedName name="cst_shinsei_strtower01_prgo03_NAME_VER__NINTEI_non">[1]DATA_StructuralCalc!$J$251</definedName>
    <definedName name="cst_shinsei_strtower01_prgo03_NAME_VER__SP">[1]DATA_StructuralCalc!$J$245</definedName>
    <definedName name="cst_shinsei_strtower01_prgo03_NINTEI__umu">[1]DATA_StructuralCalc!$J$240</definedName>
    <definedName name="cst_shinsei_strtower01_prgo03_NINTEI_DATE_dsp">[1]DATA_StructuralCalc!$J$242</definedName>
    <definedName name="cst_shinsei_strtower01_prgo04_MAKER__NINTEI_ari">[1]DATA_StructuralCalc!$J$262</definedName>
    <definedName name="cst_shinsei_strtower01_prgo04_MAKER__NINTEI_non">[1]DATA_StructuralCalc!$J$265</definedName>
    <definedName name="cst_shinsei_strtower01_prgo04_NAME_VER">[1]DATA_StructuralCalc!$J$259</definedName>
    <definedName name="cst_shinsei_strtower01_prgo04_NAME_VER__NINTEI_ari">[1]DATA_StructuralCalc!$J$263</definedName>
    <definedName name="cst_shinsei_strtower01_prgo04_NAME_VER__NINTEI_non">[1]DATA_StructuralCalc!$J$266</definedName>
    <definedName name="cst_shinsei_strtower01_prgo04_NAME_VER__SP">[1]DATA_StructuralCalc!$J$260</definedName>
    <definedName name="cst_shinsei_strtower01_prgo04_NINTEI__umu">[1]DATA_StructuralCalc!$J$255</definedName>
    <definedName name="cst_shinsei_strtower01_prgo04_NINTEI_DATE_dsp">[1]DATA_StructuralCalc!$J$257</definedName>
    <definedName name="cst_shinsei_strtower01_prgo05_MAKER__NINTEI_ari">[1]DATA_StructuralCalc!$J$277</definedName>
    <definedName name="cst_shinsei_strtower01_prgo05_MAKER__NINTEI_non">[1]DATA_StructuralCalc!$J$280</definedName>
    <definedName name="cst_shinsei_strtower01_prgo05_NAME_VER">[1]DATA_StructuralCalc!$J$274</definedName>
    <definedName name="cst_shinsei_strtower01_prgo05_NAME_VER__NINTEI_ari">[1]DATA_StructuralCalc!$J$278</definedName>
    <definedName name="cst_shinsei_strtower01_prgo05_NAME_VER__NINTEI_non">[1]DATA_StructuralCalc!$J$281</definedName>
    <definedName name="cst_shinsei_strtower01_prgo05_NAME_VER__SP">[1]DATA_StructuralCalc!$J$275</definedName>
    <definedName name="cst_shinsei_strtower01_prgo05_NINTEI__umu">[1]DATA_StructuralCalc!$J$270</definedName>
    <definedName name="cst_shinsei_strtower01_prgo05_NINTEI_DATE_dsp">[1]DATA_StructuralCalc!$J$272</definedName>
    <definedName name="cst_shinsei_strtower01_STR_TOWER_NO">[1]DATA_StructuralCalc!$J$162</definedName>
    <definedName name="cst_shinsei_strtower01_TOWER_NO">[1]DATA_StructuralCalc!$J$161</definedName>
    <definedName name="cst_shinsei_strtower02_CHARGE">#REF!</definedName>
    <definedName name="cst_shinsei_strtower02_JUDGE">[1]DATA_StructuralCalc!$J$311</definedName>
    <definedName name="cst_shinsei_strtower02_prgo01_MAKER__NINTEI_ari">[1]DATA_StructuralCalc!$J$346</definedName>
    <definedName name="cst_shinsei_strtower02_prgo01_MAKER__NINTEI_non">[1]DATA_StructuralCalc!$J$349</definedName>
    <definedName name="cst_shinsei_strtower02_prgo01_NAME">[1]DATA_StructuralCalc!$J$337</definedName>
    <definedName name="cst_shinsei_strtower02_prgo01_NAME_VER">[1]DATA_StructuralCalc!$J$343</definedName>
    <definedName name="cst_shinsei_strtower02_prgo01_NAME_VER__NINTEI_ari">[1]DATA_StructuralCalc!$J$347</definedName>
    <definedName name="cst_shinsei_strtower02_prgo01_NAME_VER__NINTEI_non">[1]DATA_StructuralCalc!$J$350</definedName>
    <definedName name="cst_shinsei_strtower02_prgo01_NAME_VER__SP">[1]DATA_StructuralCalc!$J$344</definedName>
    <definedName name="cst_shinsei_strtower02_prgo01_NINTEI__umu">[1]DATA_StructuralCalc!$J$339</definedName>
    <definedName name="cst_shinsei_strtower02_prgo01_NINTEI_DATE_dsp">[1]DATA_StructuralCalc!$J$341</definedName>
    <definedName name="cst_shinsei_strtower02_prgo01_VER">[1]DATA_StructuralCalc!$J$338</definedName>
    <definedName name="cst_shinsei_strtower02_prgo02_MAKER__NINTEI_ari">[1]DATA_StructuralCalc!$J$367</definedName>
    <definedName name="cst_shinsei_strtower02_prgo02_MAKER__NINTEI_non">[1]DATA_StructuralCalc!$J$370</definedName>
    <definedName name="cst_shinsei_strtower02_prgo02_NAME_VER">[1]DATA_StructuralCalc!$J$364</definedName>
    <definedName name="cst_shinsei_strtower02_prgo02_NAME_VER__NINTEI_ari">[1]DATA_StructuralCalc!$J$368</definedName>
    <definedName name="cst_shinsei_strtower02_prgo02_NAME_VER__NINTEI_non">[1]DATA_StructuralCalc!$J$371</definedName>
    <definedName name="cst_shinsei_strtower02_prgo02_NAME_VER__SP">[1]DATA_StructuralCalc!$J$365</definedName>
    <definedName name="cst_shinsei_strtower02_prgo02_NINTEI__umu">[1]DATA_StructuralCalc!$J$360</definedName>
    <definedName name="cst_shinsei_strtower02_prgo02_NINTEI_DATE_dsp">[1]DATA_StructuralCalc!$J$362</definedName>
    <definedName name="cst_shinsei_strtower02_prgo03_MAKER__NINTEI_ari">[1]DATA_StructuralCalc!$J$382</definedName>
    <definedName name="cst_shinsei_strtower02_prgo03_MAKER__NINTEI_non">[1]DATA_StructuralCalc!$J$385</definedName>
    <definedName name="cst_shinsei_strtower02_prgo03_NAME_VER">[1]DATA_StructuralCalc!$J$379</definedName>
    <definedName name="cst_shinsei_strtower02_prgo03_NAME_VER__NINTEI_ari">[1]DATA_StructuralCalc!$J$383</definedName>
    <definedName name="cst_shinsei_strtower02_prgo03_NAME_VER__NINTEI_non">[1]DATA_StructuralCalc!$J$386</definedName>
    <definedName name="cst_shinsei_strtower02_prgo03_NAME_VER__SP">[1]DATA_StructuralCalc!$J$380</definedName>
    <definedName name="cst_shinsei_strtower02_prgo03_NINTEI__umu">[1]DATA_StructuralCalc!$J$375</definedName>
    <definedName name="cst_shinsei_strtower02_prgo03_NINTEI_DATE_dsp">[1]DATA_StructuralCalc!$J$377</definedName>
    <definedName name="cst_shinsei_strtower02_prgo04_MAKER__NINTEI_ari">[1]DATA_StructuralCalc!$J$397</definedName>
    <definedName name="cst_shinsei_strtower02_prgo04_MAKER__NINTEI_non">[1]DATA_StructuralCalc!$J$400</definedName>
    <definedName name="cst_shinsei_strtower02_prgo04_NAME_VER">[1]DATA_StructuralCalc!$J$394</definedName>
    <definedName name="cst_shinsei_strtower02_prgo04_NAME_VER__NINTEI_ari">[1]DATA_StructuralCalc!$J$398</definedName>
    <definedName name="cst_shinsei_strtower02_prgo04_NAME_VER__NINTEI_non">[1]DATA_StructuralCalc!$J$401</definedName>
    <definedName name="cst_shinsei_strtower02_prgo04_NAME_VER__SP">[1]DATA_StructuralCalc!$J$395</definedName>
    <definedName name="cst_shinsei_strtower02_prgo04_NINTEI__umu">[1]DATA_StructuralCalc!$J$390</definedName>
    <definedName name="cst_shinsei_strtower02_prgo04_NINTEI_DATE_dsp">[1]DATA_StructuralCalc!$J$392</definedName>
    <definedName name="cst_shinsei_strtower02_prgo05_MAKER__NINTEI_ari">[1]DATA_StructuralCalc!$J$412</definedName>
    <definedName name="cst_shinsei_strtower02_prgo05_MAKER__NINTEI_non">[1]DATA_StructuralCalc!$J$415</definedName>
    <definedName name="cst_shinsei_strtower02_prgo05_NAME_VER">[1]DATA_StructuralCalc!$J$409</definedName>
    <definedName name="cst_shinsei_strtower02_prgo05_NAME_VER__NINTEI_ari">[1]DATA_StructuralCalc!$J$413</definedName>
    <definedName name="cst_shinsei_strtower02_prgo05_NAME_VER__NINTEI_non">[1]DATA_StructuralCalc!$J$416</definedName>
    <definedName name="cst_shinsei_strtower02_prgo05_NAME_VER__SP">[1]DATA_StructuralCalc!$J$410</definedName>
    <definedName name="cst_shinsei_strtower02_prgo05_NINTEI__umu">[1]DATA_StructuralCalc!$J$405</definedName>
    <definedName name="cst_shinsei_strtower02_prgo05_NINTEI_DATE_dsp">[1]DATA_StructuralCalc!$J$407</definedName>
    <definedName name="cst_shinsei_strtower02_STR_TOWER_NO">[1]DATA_StructuralCalc!$J$307</definedName>
    <definedName name="cst_shinsei_strtower02_TOWER_NO">[1]DATA_StructuralCalc!$J$306</definedName>
    <definedName name="cst_shinsei_strtower03_CHARGE">#REF!</definedName>
    <definedName name="cst_shinsei_strtower03_JUDGE">[1]DATA_StructuralCalc!$J$446</definedName>
    <definedName name="cst_shinsei_strtower03_KEISAN_X_ROUTE">[1]DATA_StructuralCalc!$J$570</definedName>
    <definedName name="cst_shinsei_strtower03_KEISAN_Y_ROUTE">[1]DATA_StructuralCalc!$J$571</definedName>
    <definedName name="cst_shinsei_strtower03_prgo01_MAKER__NINTEI_ari">[1]DATA_StructuralCalc!$J$481</definedName>
    <definedName name="cst_shinsei_strtower03_prgo01_MAKER__NINTEI_non">[1]DATA_StructuralCalc!$J$484</definedName>
    <definedName name="cst_shinsei_strtower03_prgo01_NAME">[1]DATA_StructuralCalc!$J$472</definedName>
    <definedName name="cst_shinsei_strtower03_prgo01_NAME_VER">[1]DATA_StructuralCalc!$J$478</definedName>
    <definedName name="cst_shinsei_strtower03_prgo01_NAME_VER__NINTEI_ari">[1]DATA_StructuralCalc!$J$482</definedName>
    <definedName name="cst_shinsei_strtower03_prgo01_NAME_VER__NINTEI_non">[1]DATA_StructuralCalc!$J$485</definedName>
    <definedName name="cst_shinsei_strtower03_prgo01_NAME_VER__SP">[1]DATA_StructuralCalc!$J$479</definedName>
    <definedName name="cst_shinsei_strtower03_prgo01_NINTEI__umu">[1]DATA_StructuralCalc!$J$474</definedName>
    <definedName name="cst_shinsei_strtower03_prgo01_NINTEI_DATE_dsp">[1]DATA_StructuralCalc!$J$476</definedName>
    <definedName name="cst_shinsei_strtower03_prgo01_VER">[1]DATA_StructuralCalc!$J$473</definedName>
    <definedName name="cst_shinsei_strtower03_prgo02_MAKER__NINTEI_ari">[1]DATA_StructuralCalc!$J$502</definedName>
    <definedName name="cst_shinsei_strtower03_prgo02_MAKER__NINTEI_non">[1]DATA_StructuralCalc!$J$505</definedName>
    <definedName name="cst_shinsei_strtower03_prgo02_NAME_VER">[1]DATA_StructuralCalc!$J$499</definedName>
    <definedName name="cst_shinsei_strtower03_prgo02_NAME_VER__NINTEI_ari">[1]DATA_StructuralCalc!$J$503</definedName>
    <definedName name="cst_shinsei_strtower03_prgo02_NAME_VER__NINTEI_non">[1]DATA_StructuralCalc!$J$506</definedName>
    <definedName name="cst_shinsei_strtower03_prgo02_NAME_VER__SP">[1]DATA_StructuralCalc!$J$500</definedName>
    <definedName name="cst_shinsei_strtower03_prgo02_NINTEI__umu">[1]DATA_StructuralCalc!$J$495</definedName>
    <definedName name="cst_shinsei_strtower03_prgo02_NINTEI_DATE_dsp">[1]DATA_StructuralCalc!$J$497</definedName>
    <definedName name="cst_shinsei_strtower03_prgo03_MAKER__NINTEI_ari">[1]DATA_StructuralCalc!$J$517</definedName>
    <definedName name="cst_shinsei_strtower03_prgo03_MAKER__NINTEI_non">[1]DATA_StructuralCalc!$J$520</definedName>
    <definedName name="cst_shinsei_strtower03_prgo03_NAME_VER">[1]DATA_StructuralCalc!$J$514</definedName>
    <definedName name="cst_shinsei_strtower03_prgo03_NAME_VER__NINTEI_ari">[1]DATA_StructuralCalc!$J$518</definedName>
    <definedName name="cst_shinsei_strtower03_prgo03_NAME_VER__NINTEI_non">[1]DATA_StructuralCalc!$J$521</definedName>
    <definedName name="cst_shinsei_strtower03_prgo03_NAME_VER__SP">[1]DATA_StructuralCalc!$J$515</definedName>
    <definedName name="cst_shinsei_strtower03_prgo03_NINTEI__umu">[1]DATA_StructuralCalc!$J$510</definedName>
    <definedName name="cst_shinsei_strtower03_prgo03_NINTEI_DATE_dsp">[1]DATA_StructuralCalc!$J$512</definedName>
    <definedName name="cst_shinsei_strtower03_prgo04_MAKER__NINTEI_ari">[1]DATA_StructuralCalc!$J$532</definedName>
    <definedName name="cst_shinsei_strtower03_prgo04_MAKER__NINTEI_non">[1]DATA_StructuralCalc!$J$535</definedName>
    <definedName name="cst_shinsei_strtower03_prgo04_NAME_VER">[1]DATA_StructuralCalc!$J$529</definedName>
    <definedName name="cst_shinsei_strtower03_prgo04_NAME_VER__NINTEI_ari">[1]DATA_StructuralCalc!$J$533</definedName>
    <definedName name="cst_shinsei_strtower03_prgo04_NAME_VER__NINTEI_non">[1]DATA_StructuralCalc!$J$536</definedName>
    <definedName name="cst_shinsei_strtower03_prgo04_NAME_VER__SP">[1]DATA_StructuralCalc!$J$530</definedName>
    <definedName name="cst_shinsei_strtower03_prgo04_NINTEI__umu">[1]DATA_StructuralCalc!$J$525</definedName>
    <definedName name="cst_shinsei_strtower03_prgo04_NINTEI_DATE_dsp">[1]DATA_StructuralCalc!$J$527</definedName>
    <definedName name="cst_shinsei_strtower03_prgo05_MAKER__NINTEI_ari">[1]DATA_StructuralCalc!$J$547</definedName>
    <definedName name="cst_shinsei_strtower03_prgo05_MAKER__NINTEI_non">[1]DATA_StructuralCalc!$J$550</definedName>
    <definedName name="cst_shinsei_strtower03_prgo05_NAME_VER">[1]DATA_StructuralCalc!$J$544</definedName>
    <definedName name="cst_shinsei_strtower03_prgo05_NAME_VER__NINTEI_ari">[1]DATA_StructuralCalc!$J$548</definedName>
    <definedName name="cst_shinsei_strtower03_prgo05_NAME_VER__NINTEI_non">[1]DATA_StructuralCalc!$J$551</definedName>
    <definedName name="cst_shinsei_strtower03_prgo05_NAME_VER__SP">[1]DATA_StructuralCalc!$J$545</definedName>
    <definedName name="cst_shinsei_strtower03_prgo05_NINTEI__umu">[1]DATA_StructuralCalc!$J$540</definedName>
    <definedName name="cst_shinsei_strtower03_prgo05_NINTEI_DATE_dsp">[1]DATA_StructuralCalc!$J$542</definedName>
    <definedName name="cst_shinsei_strtower03_STR_TOWER_NO">[1]DATA_StructuralCalc!$J$442</definedName>
    <definedName name="cst_shinsei_strtower03_TOWER_NO">[1]DATA_StructuralCalc!$J$441</definedName>
    <definedName name="cst_shinsei_strtower04_CHARGE">#REF!</definedName>
    <definedName name="cst_shinsei_strtower04_JUDGE">[1]DATA_StructuralCalc!$J$581</definedName>
    <definedName name="cst_shinsei_strtower04_KEISAN_X_ROUTE">[1]DATA_StructuralCalc!$J$705</definedName>
    <definedName name="cst_shinsei_strtower04_KEISAN_Y_ROUTE">[1]DATA_StructuralCalc!$J$706</definedName>
    <definedName name="cst_shinsei_strtower04_prgo01_MAKER__NINTEI_non">[1]DATA_StructuralCalc!$J$619</definedName>
    <definedName name="cst_shinsei_strtower04_prgo01_NAME">[1]DATA_StructuralCalc!$J$607</definedName>
    <definedName name="cst_shinsei_strtower04_prgo01_NAME_VER">[1]DATA_StructuralCalc!$J$613</definedName>
    <definedName name="cst_shinsei_strtower04_prgo01_NAME_VER__NINTEI_ari">[1]DATA_StructuralCalc!$J$617</definedName>
    <definedName name="cst_shinsei_strtower04_prgo01_NAME_VER__NINTEI_non">[1]DATA_StructuralCalc!$J$620</definedName>
    <definedName name="cst_shinsei_strtower04_prgo01_NAME_VER__SP">[1]DATA_StructuralCalc!$J$614</definedName>
    <definedName name="cst_shinsei_strtower04_prgo01_NINTEI__umu">[1]DATA_StructuralCalc!$J$609</definedName>
    <definedName name="cst_shinsei_strtower04_prgo01_NINTEI_DATE_dsp">[1]DATA_StructuralCalc!$J$611</definedName>
    <definedName name="cst_shinsei_strtower04_prgo01_VER">[1]DATA_StructuralCalc!$J$608</definedName>
    <definedName name="cst_shinsei_strtower04_prgo02_MAKER__NINTEI_ari">[1]DATA_StructuralCalc!$J$637</definedName>
    <definedName name="cst_shinsei_strtower04_prgo02_MAKER__NINTEI_non">[1]DATA_StructuralCalc!$J$640</definedName>
    <definedName name="cst_shinsei_strtower04_prgo02_NAME_VER">[1]DATA_StructuralCalc!$J$634</definedName>
    <definedName name="cst_shinsei_strtower04_prgo02_NAME_VER__NINTEI_ari">[1]DATA_StructuralCalc!$J$638</definedName>
    <definedName name="cst_shinsei_strtower04_prgo02_NAME_VER__NINTEI_non">[1]DATA_StructuralCalc!$J$641</definedName>
    <definedName name="cst_shinsei_strtower04_prgo02_NAME_VER__SP">[1]DATA_StructuralCalc!$J$635</definedName>
    <definedName name="cst_shinsei_strtower04_prgo02_NINTEI__umu">[1]DATA_StructuralCalc!$J$630</definedName>
    <definedName name="cst_shinsei_strtower04_prgo02_NINTEI_DATE_dsp">[1]DATA_StructuralCalc!$J$632</definedName>
    <definedName name="cst_shinsei_strtower04_prgo03_MAKER__NINTEI_ari">[1]DATA_StructuralCalc!$J$652</definedName>
    <definedName name="cst_shinsei_strtower04_prgo03_MAKER__NINTEI_non">[1]DATA_StructuralCalc!$J$655</definedName>
    <definedName name="cst_shinsei_strtower04_prgo03_NAME_VER">[1]DATA_StructuralCalc!$J$649</definedName>
    <definedName name="cst_shinsei_strtower04_prgo03_NAME_VER__NINTEI_ari">[1]DATA_StructuralCalc!$J$653</definedName>
    <definedName name="cst_shinsei_strtower04_prgo03_NAME_VER__NINTEI_non">[1]DATA_StructuralCalc!$J$656</definedName>
    <definedName name="cst_shinsei_strtower04_prgo03_NAME_VER__SP">[1]DATA_StructuralCalc!$J$650</definedName>
    <definedName name="cst_shinsei_strtower04_prgo03_NINTEI__umu">[1]DATA_StructuralCalc!$J$645</definedName>
    <definedName name="cst_shinsei_strtower04_prgo03_NINTEI_DATE_dsp">[1]DATA_StructuralCalc!$J$647</definedName>
    <definedName name="cst_shinsei_strtower04_prgo04_MAKER__NINTEI_ari">[1]DATA_StructuralCalc!$J$667</definedName>
    <definedName name="cst_shinsei_strtower04_prgo04_MAKER__NINTEI_non">[1]DATA_StructuralCalc!$J$670</definedName>
    <definedName name="cst_shinsei_strtower04_prgo04_NAME_VER">[1]DATA_StructuralCalc!$J$664</definedName>
    <definedName name="cst_shinsei_strtower04_prgo04_NAME_VER__NINTEI_ari">[1]DATA_StructuralCalc!$J$668</definedName>
    <definedName name="cst_shinsei_strtower04_prgo04_NAME_VER__NINTEI_non">[1]DATA_StructuralCalc!$J$671</definedName>
    <definedName name="cst_shinsei_strtower04_prgo04_NAME_VER__SP">[1]DATA_StructuralCalc!$J$665</definedName>
    <definedName name="cst_shinsei_strtower04_prgo04_NINTEI__umu">[1]DATA_StructuralCalc!$J$660</definedName>
    <definedName name="cst_shinsei_strtower04_prgo04_NINTEI_DATE_dsp">[1]DATA_StructuralCalc!$J$662</definedName>
    <definedName name="cst_shinsei_strtower04_prgo05_MAKER__NINTEI_ari">[1]DATA_StructuralCalc!$J$682</definedName>
    <definedName name="cst_shinsei_strtower04_prgo05_MAKER__NINTEI_non">[1]DATA_StructuralCalc!$J$685</definedName>
    <definedName name="cst_shinsei_strtower04_prgo05_NAME_VER">[1]DATA_StructuralCalc!$J$679</definedName>
    <definedName name="cst_shinsei_strtower04_prgo05_NAME_VER__NINTEI_ari">[1]DATA_StructuralCalc!$J$683</definedName>
    <definedName name="cst_shinsei_strtower04_prgo05_NAME_VER__NINTEI_non">[1]DATA_StructuralCalc!$J$686</definedName>
    <definedName name="cst_shinsei_strtower04_prgo05_NAME_VER__SP">[1]DATA_StructuralCalc!$J$680</definedName>
    <definedName name="cst_shinsei_strtower04_prgo05_NINTEI__umu">[1]DATA_StructuralCalc!$J$675</definedName>
    <definedName name="cst_shinsei_strtower04_prgo05_NINTEI_DATE_dsp">[1]DATA_StructuralCalc!$J$677</definedName>
    <definedName name="cst_shinsei_strtower04_STR_TOWER_NO">[1]DATA_StructuralCalc!$J$577</definedName>
    <definedName name="cst_shinsei_strtower04_TOWER_NO">[1]DATA_StructuralCalc!$J$576</definedName>
    <definedName name="cst_shinsei_strtower05_CHARGE">#REF!</definedName>
    <definedName name="cst_shinsei_strtower05_JUDGE">[1]DATA_StructuralCalc!$J$716</definedName>
    <definedName name="cst_shinsei_strtower05_KEISAN_X_ROUTE">[1]DATA_StructuralCalc!$J$840</definedName>
    <definedName name="cst_shinsei_strtower05_KEISAN_Y_ROUTE">[1]DATA_StructuralCalc!$J$841</definedName>
    <definedName name="cst_shinsei_strtower05_prgo01_MAKER__NINTEI_ari">[1]DATA_StructuralCalc!$J$751</definedName>
    <definedName name="cst_shinsei_strtower05_prgo01_MAKER__NINTEI_non">[1]DATA_StructuralCalc!$J$754</definedName>
    <definedName name="cst_shinsei_strtower05_prgo01_NAME">[1]DATA_StructuralCalc!$J$742</definedName>
    <definedName name="cst_shinsei_strtower05_prgo01_NAME_VER">[1]DATA_StructuralCalc!$J$748</definedName>
    <definedName name="cst_shinsei_strtower05_prgo01_NAME_VER__NINTEI_ari">[1]DATA_StructuralCalc!$J$752</definedName>
    <definedName name="cst_shinsei_strtower05_prgo01_NAME_VER__NINTEI_non">[1]DATA_StructuralCalc!$J$755</definedName>
    <definedName name="cst_shinsei_strtower05_prgo01_NAME_VER__SP">[1]DATA_StructuralCalc!$J$749</definedName>
    <definedName name="cst_shinsei_strtower05_prgo01_NINTEI__umu">[1]DATA_StructuralCalc!$J$744</definedName>
    <definedName name="cst_shinsei_strtower05_prgo01_NINTEI_DATE_dsp">[1]DATA_StructuralCalc!$J$746</definedName>
    <definedName name="cst_shinsei_strtower05_prgo01_VER">[1]DATA_StructuralCalc!$J$743</definedName>
    <definedName name="cst_shinsei_strtower05_prgo02_MAKER__NINTEI_ari">[1]DATA_StructuralCalc!$J$772</definedName>
    <definedName name="cst_shinsei_strtower05_prgo02_MAKER__NINTEI_non">[1]DATA_StructuralCalc!$J$775</definedName>
    <definedName name="cst_shinsei_strtower05_prgo02_NAME_VER">[1]DATA_StructuralCalc!$J$769</definedName>
    <definedName name="cst_shinsei_strtower05_prgo02_NAME_VER__NINTEI_ari">[1]DATA_StructuralCalc!$J$773</definedName>
    <definedName name="cst_shinsei_strtower05_prgo02_NAME_VER__NINTEI_non">[1]DATA_StructuralCalc!$J$776</definedName>
    <definedName name="cst_shinsei_strtower05_prgo02_NAME_VER__SP">[1]DATA_StructuralCalc!$J$770</definedName>
    <definedName name="cst_shinsei_strtower05_prgo02_NINTEI__umu">[1]DATA_StructuralCalc!$J$765</definedName>
    <definedName name="cst_shinsei_strtower05_prgo02_NINTEI_DATE_dsp">[1]DATA_StructuralCalc!$J$767</definedName>
    <definedName name="cst_shinsei_strtower05_prgo03_MAKER__NINTEI_ari">[1]DATA_StructuralCalc!$J$787</definedName>
    <definedName name="cst_shinsei_strtower05_prgo03_MAKER__NINTEI_non">[1]DATA_StructuralCalc!$J$790</definedName>
    <definedName name="cst_shinsei_strtower05_prgo03_NAME_VER">[1]DATA_StructuralCalc!$J$784</definedName>
    <definedName name="cst_shinsei_strtower05_prgo03_NAME_VER__NINTEI_ari">[1]DATA_StructuralCalc!$J$788</definedName>
    <definedName name="cst_shinsei_strtower05_prgo03_NAME_VER__NINTEI_non">[1]DATA_StructuralCalc!$J$791</definedName>
    <definedName name="cst_shinsei_strtower05_prgo03_NAME_VER__SP">[1]DATA_StructuralCalc!$J$785</definedName>
    <definedName name="cst_shinsei_strtower05_prgo03_NINTEI__umu">[1]DATA_StructuralCalc!$J$780</definedName>
    <definedName name="cst_shinsei_strtower05_prgo03_NINTEI_DATE_dsp">[1]DATA_StructuralCalc!$J$782</definedName>
    <definedName name="cst_shinsei_strtower05_prgo04_MAKER__NINTEI_ari">[1]DATA_StructuralCalc!$J$802</definedName>
    <definedName name="cst_shinsei_strtower05_prgo04_MAKER__NINTEI_non">[1]DATA_StructuralCalc!$J$805</definedName>
    <definedName name="cst_shinsei_strtower05_prgo04_NAME_VER">[1]DATA_StructuralCalc!$J$799</definedName>
    <definedName name="cst_shinsei_strtower05_prgo04_NAME_VER__NINTEI_ari">[1]DATA_StructuralCalc!$J$803</definedName>
    <definedName name="cst_shinsei_strtower05_prgo04_NAME_VER__NINTEI_non">[1]DATA_StructuralCalc!$J$806</definedName>
    <definedName name="cst_shinsei_strtower05_prgo04_NAME_VER__SP">[1]DATA_StructuralCalc!$J$800</definedName>
    <definedName name="cst_shinsei_strtower05_prgo04_NINTEI__umu">[1]DATA_StructuralCalc!$J$795</definedName>
    <definedName name="cst_shinsei_strtower05_prgo04_NINTEI_DATE_dsp">[1]DATA_StructuralCalc!$J$797</definedName>
    <definedName name="cst_shinsei_strtower05_prgo05_MAKER__NINTEI_ari">[1]DATA_StructuralCalc!$J$817</definedName>
    <definedName name="cst_shinsei_strtower05_prgo05_MAKER__NINTEI_non">[1]DATA_StructuralCalc!$J$820</definedName>
    <definedName name="cst_shinsei_strtower05_prgo05_NAME_VER">[1]DATA_StructuralCalc!$J$814</definedName>
    <definedName name="cst_shinsei_strtower05_prgo05_NAME_VER__NINTEI_ari">[1]DATA_StructuralCalc!$J$818</definedName>
    <definedName name="cst_shinsei_strtower05_prgo05_NAME_VER__NINTEI_non">[1]DATA_StructuralCalc!$J$821</definedName>
    <definedName name="cst_shinsei_strtower05_prgo05_NAME_VER__SP">[1]DATA_StructuralCalc!$J$815</definedName>
    <definedName name="cst_shinsei_strtower05_prgo05_NINTEI__umu">[1]DATA_StructuralCalc!$J$810</definedName>
    <definedName name="cst_shinsei_strtower05_prgo05_NINTEI_DATE_dsp">[1]DATA_StructuralCalc!$J$812</definedName>
    <definedName name="cst_shinsei_strtower05_STR_TOWER_NO">[1]DATA_StructuralCalc!$J$712</definedName>
    <definedName name="cst_shinsei_strtower05_TOWER_NO">[1]DATA_StructuralCalc!$J$711</definedName>
    <definedName name="cst_shinsei_STRUCT_NOTIFT_DATE">[1]DATA_StructuralCalc!$J$78</definedName>
    <definedName name="cst_shinsei_STRUCT_NOTIFT_DATE__day">[1]DATA_StructuralCalc!$J$80</definedName>
    <definedName name="cst_shinsei_STRUCT_NOTIFT_DATE__dsp">[1]DATA_StructuralCalc!$J$82</definedName>
    <definedName name="cst_shinsei_STRUCT_NOTIFT_DATE__month">[1]DATA_StructuralCalc!$J$79</definedName>
    <definedName name="cst_shinsei_STRUCTRESULT_NOTIFY_DATE">[1]DATA!$J$1442</definedName>
    <definedName name="cst_shinsei_STRUCTRESULT_NOTIFY_KOUFU_NAME">[1]DATA!$J$1421</definedName>
    <definedName name="cst_shinsei_STRUCTRESULT_NOTIFY_NO">[1]DATA!$J$1443</definedName>
    <definedName name="cst_shinsei_STRUCTRESULT_NOTIFY_NO_select">[3]dDATA_cst!$L$827</definedName>
    <definedName name="cst_shinsei_STRUCTTUIKA_NOTIFT_DATE">[1]DATA_StructuralCalc!$J$86</definedName>
    <definedName name="cst_shinsei_TARGET_KIND">[1]DATA!$J$78</definedName>
    <definedName name="cst_shinsei_TOKKI_JIKOU">[1]DATA!$J$1381</definedName>
    <definedName name="cst_shinsei_TOKKI_JIKOU_final">[1]DATA!$J$1382</definedName>
    <definedName name="cst_shinsei_UKETUKE_NO">[1]DATA!$J$1328</definedName>
    <definedName name="cst_shinsei_UKETUKE_NO__disp">[1]DATA!$J$1329</definedName>
    <definedName name="cst_shinsei_UKETUKE_NO__disp_jis">[1]DATA!$J$1330</definedName>
    <definedName name="cst_shinsei_UKETUKE_NO2">[3]dDATA_cst!$L$408</definedName>
    <definedName name="cst_shinsei_UKETUKE_NO5">[1]DATA!$J$1331</definedName>
    <definedName name="cst_shinsei_UKETUKE_OFFICE_ID__ADDRESS">[1]DATA!$J$29</definedName>
    <definedName name="cst_shinsei_UKETUKE_OFFICE_ID__ADDRESS2">[1]DATA!$J$30</definedName>
    <definedName name="cst_shinsei_UKETUKE_OFFICE_ID__ID">[1]DATA!$J$40</definedName>
    <definedName name="cst_shinsei_UKETUKE_OFFICE_ID__OFFICE_NAME">[1]DATA!$J$27</definedName>
    <definedName name="cst_shinsei_UKETUKE_OFFICE_ID__POST_CODE">[1]DATA!$J$28</definedName>
    <definedName name="cst_shinsei_UKETUKE_YEAR">[1]DATA!$J$1337</definedName>
    <definedName name="cst_shinsei_UKETUKE_YEAR_kensa">[1]DATA!$J$1339</definedName>
    <definedName name="cst_shinsei_UKETUKE_YEAR2">[1]DATA!$J$1338</definedName>
    <definedName name="cst_shinsei_WEB_NO">[1]DATA!$J$1342</definedName>
    <definedName name="cst_shinsei_WEB_NO_dsp">[1]DATA!$J$1343</definedName>
    <definedName name="cst_shinsei_WORK_88">[1]DATA!$J$1212</definedName>
    <definedName name="cst_shinsei_WORK_TYPE">[1]DATA!$J$1231</definedName>
    <definedName name="cst_shinsei_xx_NOTIFY_CAUSE">[1]DATA!$J$1566</definedName>
    <definedName name="cst_shinsei_xx_NOTIFY_DATE">[1]DATA!$J$1560</definedName>
    <definedName name="cst_shinsei_xx_NOTIFY_DATE__disp">[1]DATA!$J$1416</definedName>
    <definedName name="cst_shinsei_xx_NOTIFY_DATE_disp">[3]dDATA_cst!$L$475</definedName>
    <definedName name="cst_shinsei_xx_NOTIFY_DOCNO">[1]DATA!$J$1569</definedName>
    <definedName name="cst_shinsei_xx_NOTIFY_KENSA_DATE">[1]DATA!$J$1563</definedName>
    <definedName name="cst_shinsei_xx_NOTIFY_KENSA_DATE__text">[1]DATA!$J$1481</definedName>
    <definedName name="cst_shinsei_xx_NOTIFY_LIMIT_DATE">[1]DATA!$J$1564</definedName>
    <definedName name="cst_shinsei_xx_NOTIFY_NG_JIYU">[1]DATA!$J$1473</definedName>
    <definedName name="cst_shinsei_xx_NOTIFY_NO_sign">[3]dDATA_cst!$L$468</definedName>
    <definedName name="cst_shinsei_xx_NOTIFY_NOTE">[1]DATA!$J$1567</definedName>
    <definedName name="cst_shinsei_xx_NOTIFY_USER">[1]DATA!$J$1562</definedName>
    <definedName name="cst_shinsei_xx_REPORT_DATE">[1]DATA!$J$1572</definedName>
    <definedName name="cst_shinsei_xx_STRUCT_HENKOU_LIMIT_DATE">[1]DATA!$J$1587</definedName>
    <definedName name="cst_shinsei_xx_STRUCT_HENKOU_NOTIFT_DATE">[1]DATA!$J$1586</definedName>
    <definedName name="cst_shinsei_xx_STRUCT_NOTIFT_DATE">[1]DATA!$J$1577</definedName>
    <definedName name="cst_shinsei_xx_STRUCT_NOTIFT_NO">[1]DATA!$J$1578</definedName>
    <definedName name="cst_shinsei_xx_STRUCT_NOTIFT_NO_select">[3]dDATA_cst!$L$824</definedName>
    <definedName name="cst_shinsei_xx_STRUCT_TUIKA_NOTIFT_DATE">[1]DATA!$J$1585</definedName>
    <definedName name="cst_shinsei_xy_REPORT_DATE">[1]DATA!$J$1458</definedName>
    <definedName name="cst_shinsei_xy_REPORT_DATE__text">[1]DATA!$J$1459</definedName>
    <definedName name="cst_shinseijudgehist_accept_isyou1_TANTO_USER_ID">[3]dDATA_cst!$L$260</definedName>
    <definedName name="cst_STRUCTNOTIFT_ctrl">[1]DATA!$J$1556</definedName>
    <definedName name="cst_Suit_config_PRESENTER_CORP">#REF!</definedName>
    <definedName name="cst_Suit_config_PRESENTER_DAIHYOSYA">#REF!</definedName>
    <definedName name="cst_tokyo_chk">[2]Data!$H$1177</definedName>
    <definedName name="data_cells">#REF!</definedName>
    <definedName name="disp_CHARGE_DETAIL_fd_fee">[2]dFEE!$G$42</definedName>
    <definedName name="disp_CHARGE_DETAIL_genkaitairyoku_fee">[2]dFEE!$G$33</definedName>
    <definedName name="disp_CHARGE_DETAIL_hinananzen_fee">[2]dFEE!$G$25</definedName>
    <definedName name="disp_CHARGE_DETAIL_shoukouki_heigan_fee">[2]dFEE!$G$37</definedName>
    <definedName name="disp_CHARGE_DETAIL_taikabouka_fee">[2]dFEE!$G$29</definedName>
    <definedName name="doc_after_sikaku">[2]Data!$F$1269</definedName>
    <definedName name="doc_before_sikaku">[2]Data!$F$1257</definedName>
    <definedName name="doc_message">[2]Data!$F$1255</definedName>
    <definedName name="doc_title">[2]Data!$F$1254</definedName>
    <definedName name="don_BasePoint1_MKJC">[1]dOFFICE_name!$E$6</definedName>
    <definedName name="don_BasePoint2_MKJC">[1]dOFFICE_name!$E$19</definedName>
    <definedName name="don_BasePoint3_MKJC">[1]dOFFICE_name!$E$32</definedName>
    <definedName name="don_BasePoint4_MKJC">[1]dOFFICE_name!$E$45</definedName>
    <definedName name="don_BasePoint5_MKJC">[1]dOFFICE_name!$E$58</definedName>
    <definedName name="don_BasePointX">[1]dOFFICE_name!$F$87</definedName>
    <definedName name="don_OFFICE__code_MKJC">[2]dOFFICE_name!$F$86</definedName>
    <definedName name="don_OFFICE__search_erea_MKJC">[1]dOFFICE_name!$F$74:$F$79</definedName>
    <definedName name="don_OFFICE_ADDRESS1__fire_submit_date">[2]dOFFICE_name!$H$192</definedName>
    <definedName name="don_OFFICE_ADDRESS1__health_notify_date">[1]dOFFICE_name!$H$228</definedName>
    <definedName name="don_OFFICE_ADDRESS1__hikiuke_date">[1]dOFFICE_name!$H$132</definedName>
    <definedName name="don_OFFICE_ADDRESS1__issue_date">[2]dOFFICE_name!$H$153</definedName>
    <definedName name="don_OFFICE_ADDRESS1__notify_date">[1]dOFFICE_name!$H$156</definedName>
    <definedName name="don_OFFICE_ADDRESS1__report_date">[2]dOFFICE_name!$H$179</definedName>
    <definedName name="don_OFFICE_ADDRESS2__hikiuke_date">[1]dOFFICE_name!$H$133</definedName>
    <definedName name="don_OFFICE_DAIHYOUSYA__fire_notify_date">[1]dOFFICE_name!$H$214</definedName>
    <definedName name="don_OFFICE_DAIHYOUSYA__fire_submit_date">[1]dOFFICE_name!$H$202</definedName>
    <definedName name="don_OFFICE_DAIHYOUSYA__health_notify_date">[1]dOFFICE_name!$H$226</definedName>
    <definedName name="don_OFFICE_DAIHYOUSYA__hikiuke_date">[1]dOFFICE_name!$H$130</definedName>
    <definedName name="don_OFFICE_DAIHYOUSYA__issue_date">[1]dOFFICE_name!$H$142</definedName>
    <definedName name="don_OFFICE_DAIHYOUSYA__notify_date">[1]dOFFICE_name!$H$154</definedName>
    <definedName name="don_OFFICE_DAIHYOUSYA__print_time">[1]dOFFICE_name!$H$98</definedName>
    <definedName name="don_OFFICE_DAIHYOUSYA__report_date">[1]dOFFICE_name!$H$178</definedName>
    <definedName name="don_OFFICE_FAX__hikiuke_date">[1]dOFFICE_name!$H$135</definedName>
    <definedName name="don_OFFICE_OFFICE_CORP_NAME__fire_notify_date">[1]dOFFICE_name!$H$213</definedName>
    <definedName name="don_OFFICE_OFFICE_CORP_NAME__fire_submit_date">[1]dOFFICE_name!$H$201</definedName>
    <definedName name="don_OFFICE_OFFICE_CORP_NAME__health_notify_date">[1]dOFFICE_name!$H$225</definedName>
    <definedName name="don_OFFICE_OFFICE_CORP_NAME__hikiuke_date">[1]dOFFICE_name!$H$129</definedName>
    <definedName name="don_OFFICE_OFFICE_CORP_NAME__hikiuke_tuuti_date">[1]dOFFICE_name!$H$165</definedName>
    <definedName name="don_OFFICE_OFFICE_CORP_NAME__issue_date">[1]dOFFICE_name!$H$141</definedName>
    <definedName name="don_OFFICE_OFFICE_CORP_NAME__notify_date">[1]dOFFICE_name!$H$153</definedName>
    <definedName name="don_OFFICE_OFFICE_CORP_NAME__print_time">[1]dOFFICE_name!$H$97</definedName>
    <definedName name="don_OFFICE_OFFICE_CORP_NAME__report_date">[1]dOFFICE_name!$H$177</definedName>
    <definedName name="don_OFFICE_OFFICE_CORP_NAME__str_irai_date">[1]dOFFICE_name!$H$249</definedName>
    <definedName name="don_OFFICE_POST__hikiuke_date">[1]dOFFICE_name!$H$131</definedName>
    <definedName name="don_OFFICE_TEL__hikiuke_date">[1]dOFFICE_name!$H$134</definedName>
    <definedName name="don_SEARCH_DATE__charge_base_date">[1]dOFFICE_name!$F$283</definedName>
    <definedName name="don_SEARCH_DATE__fire_notify_date">[1]dOFFICE_name!$F$211</definedName>
    <definedName name="don_SEARCH_DATE__fire_submit_date">[1]dOFFICE_name!$F$199</definedName>
    <definedName name="don_SEARCH_DATE__health_notify_date">[1]dOFFICE_name!$F$223</definedName>
    <definedName name="don_SEARCH_DATE__hikiuke_date">[1]dOFFICE_name!$F$127</definedName>
    <definedName name="don_SEARCH_DATE__hikiuke_tuuti_date">[1]dOFFICE_name!$F$163</definedName>
    <definedName name="don_SEARCH_DATE__income_date">[1]dOFFICE_name!$F$271</definedName>
    <definedName name="don_SEARCH_DATE__issue_date">[1]dOFFICE_name!$F$139</definedName>
    <definedName name="don_SEARCH_DATE__notify_date">[1]dOFFICE_name!$F$151</definedName>
    <definedName name="don_SEARCH_DATE__print_time">[1]dOFFICE_name!$F$95</definedName>
    <definedName name="don_SEARCH_DATE__provo_date">[1]dOFFICE_name!$F$187</definedName>
    <definedName name="don_SEARCH_DATE__report_date">[1]dOFFICE_name!$F$175</definedName>
    <definedName name="don_SEARCH_DATE__str_encyou_tuuti_date">[1]dOFFICE_name!$F$259</definedName>
    <definedName name="don_SEARCH_DATE__str_irai_date">[1]dOFFICE_name!$F$247</definedName>
    <definedName name="don_SEARCH_DATE__str_prove_notify_date">[1]dOFFICE_name!$F$235</definedName>
    <definedName name="don_SEARCH_DATE__TORISAGE_date">[2]dOFFICE_name!$F$213</definedName>
    <definedName name="don_SEARCH_RESOLT__charge_base_date">[2]dOFFICE_name!$H$200</definedName>
    <definedName name="don_SEARCH_RESOLT__fire_notify_date">[1]dOFFICE_name!$H$211</definedName>
    <definedName name="don_SEARCH_RESOLT__fire_submit_date">[1]dOFFICE_name!$H$199</definedName>
    <definedName name="don_SEARCH_RESOLT__health_notify_date">[1]dOFFICE_name!$H$223</definedName>
    <definedName name="don_SEARCH_RESOLT__hikiuke_date">[1]dOFFICE_name!$H$127</definedName>
    <definedName name="don_SEARCH_RESOLT__hikiuke_tuuti_date">[1]dOFFICE_name!$H$163</definedName>
    <definedName name="don_SEARCH_RESOLT__income_date">[1]dOFFICE_name!$H$271</definedName>
    <definedName name="don_SEARCH_RESOLT__issue_date">[1]dOFFICE_name!$H$139</definedName>
    <definedName name="don_SEARCH_RESOLT__notify_date">[1]dOFFICE_name!$H$151</definedName>
    <definedName name="don_SEARCH_RESOLT__print_time">[1]dOFFICE_name!$H$95</definedName>
    <definedName name="don_SEARCH_RESOLT__provo_date">[1]dOFFICE_name!$H$187</definedName>
    <definedName name="don_SEARCH_RESOLT__report_date">[1]dOFFICE_name!$H$175</definedName>
    <definedName name="don_SEARCH_RESOLT__str_encyou_tuuti_date">[1]dOFFICE_name!$H$259</definedName>
    <definedName name="don_SEARCH_RESOLT__str_irai_date">[1]dOFFICE_name!$H$247</definedName>
    <definedName name="don_SEARCH_RESOLT__str_prove_notify_date">[1]dOFFICE_name!$H$235</definedName>
    <definedName name="don_SEARCH_RESOLT__TORISAGE_date">[2]dOFFICE_name!$H$213</definedName>
    <definedName name="don_SearchEreaX">[1]dOFFICE_name!$F$88</definedName>
    <definedName name="erea_CHARGE_DETAIL">[1]dFEE!$H$5:$H$15</definedName>
    <definedName name="ev_apply_change">#REF!</definedName>
    <definedName name="ev_apply_dairi">#REF!</definedName>
    <definedName name="ev_apply_kanri">#REF!</definedName>
    <definedName name="ev_apply_owner">#REF!</definedName>
    <definedName name="ev_apply_sekou">#REF!</definedName>
    <definedName name="ev_apply_sentei">#REF!</definedName>
    <definedName name="ev_apply_torisage">#REF!</definedName>
    <definedName name="ev_apply_toriyame">#REF!</definedName>
    <definedName name="ev_city_city">#REF!</definedName>
    <definedName name="ev_city_CITY_KIND">#REF!</definedName>
    <definedName name="ev_city_ken">#REF!</definedName>
    <definedName name="ev_data_cells">#REF!</definedName>
    <definedName name="ev_EV_BILL_NAME">#REF!</definedName>
    <definedName name="ev_EV_BILL_YOUTO">#REF!</definedName>
    <definedName name="ev_EV_NO">#REF!</definedName>
    <definedName name="ev_EV_SEKISAI">#REF!</definedName>
    <definedName name="ev_EV_SONOTA">#REF!</definedName>
    <definedName name="ev_EV_SPEED">#REF!</definedName>
    <definedName name="ev_EV_SYUBETU">#REF!</definedName>
    <definedName name="ev_EV_TEIIN">#REF!</definedName>
    <definedName name="ev_EV_YOUTO">#REF!</definedName>
    <definedName name="ev_office_OFFICE_NAME">#REF!</definedName>
    <definedName name="ev_row_end">#REF!</definedName>
    <definedName name="ev_shinsei_ACCEPT_DATE">#REF!</definedName>
    <definedName name="ev_shinsei_applicant_address">#REF!</definedName>
    <definedName name="ev_shinsei_APPLICANT_CORP">#REF!</definedName>
    <definedName name="ev_shinsei_APPLICANT_NAME">#REF!</definedName>
    <definedName name="ev_shinsei_APPLICANT_POST">#REF!</definedName>
    <definedName name="ev_shinsei_APPLICANT_TEL">#REF!</definedName>
    <definedName name="ev_shinsei_APPLICANT_ZIP">#REF!</definedName>
    <definedName name="ev_shinsei_BILL_NAME">#REF!</definedName>
    <definedName name="ev_shinsei_build_address">#REF!</definedName>
    <definedName name="ev_shinsei_build_PAGE2_KENTIKUSI_BIKO">#REF!</definedName>
    <definedName name="ev_shinsei_CHARGE_ID__NOTE">#REF!</definedName>
    <definedName name="ev_shinsei_CHARGE_ID__RECEIPT_PRICE">#REF!</definedName>
    <definedName name="ev_shinsei_dairi_address">#REF!</definedName>
    <definedName name="ev_shinsei_DAIRI_JIMU_NAME">#REF!</definedName>
    <definedName name="ev_shinsei_dairi_jimu_sikaku">#REF!</definedName>
    <definedName name="ev_shinsei_DAIRI_NAME">#REF!</definedName>
    <definedName name="ev_shinsei_DAIRI_POST_CODE">#REF!</definedName>
    <definedName name="ev_shinsei_DAIRI_REGIST_DATE">#REF!</definedName>
    <definedName name="ev_shinsei_dairi_sikaku">#REF!</definedName>
    <definedName name="ev_shinsei_DAIRI_TEL">#REF!</definedName>
    <definedName name="ev_shinsei_FIRE_NOTIFY_DATE">#REF!</definedName>
    <definedName name="ev_shinsei_FIRE_STATION_NAME">#REF!</definedName>
    <definedName name="ev_shinsei_gyosei_date">#REF!</definedName>
    <definedName name="ev_shinsei_gyosei_no">#REF!</definedName>
    <definedName name="ev_shinsei_HEN_SUMI_KOUFU_DATE">#REF!</definedName>
    <definedName name="ev_shinsei_HEN_SUMI_KOUFU_NAME">#REF!</definedName>
    <definedName name="ev_shinsei_HEN_SUMI_NO">#REF!</definedName>
    <definedName name="ev_shinsei_HOUKOKU_DATE">#REF!</definedName>
    <definedName name="ev_shinsei_ISSUE_DATE">#REF!</definedName>
    <definedName name="ev_shinsei_ISSUE_KOUFU_NAME">#REF!</definedName>
    <definedName name="ev_shinsei_ISSUE_NO">#REF!</definedName>
    <definedName name="ev_shinsei_KAKUNINZUMI_KENSAIN">#REF!</definedName>
    <definedName name="ev_shinsei_KANRI__address">#REF!</definedName>
    <definedName name="ev_shinsei_KANRI__sikaku">#REF!</definedName>
    <definedName name="ev_shinsei_KANRI_DOC">#REF!</definedName>
    <definedName name="ev_shinsei_KANRI_JIMU__sikaku">#REF!</definedName>
    <definedName name="ev_shinsei_KANRI_JIMU_NAME">#REF!</definedName>
    <definedName name="ev_shinsei_KANRI_NAME">#REF!</definedName>
    <definedName name="ev_shinsei_KANRI_POST_CODE">#REF!</definedName>
    <definedName name="ev_shinsei_KANRI_REGIST_DATE">#REF!</definedName>
    <definedName name="ev_shinsei_KANRI_TEL">#REF!</definedName>
    <definedName name="ev_shinsei_KESSAI_OFFICE_ID__OFFICE_NAME">#REF!</definedName>
    <definedName name="ev_shinsei_KOUJI_KANRYOU_DATE">#REF!</definedName>
    <definedName name="ev_shinsei_KOUJI_TYAKUSYU_DATE">#REF!</definedName>
    <definedName name="ev_shinsei_nushi_address">#REF!</definedName>
    <definedName name="ev_shinsei_NUSHI_CORP">#REF!</definedName>
    <definedName name="ev_shinsei_NUSHI_NAME">#REF!</definedName>
    <definedName name="ev_shinsei_NUSHI_NAME_KANA">#REF!</definedName>
    <definedName name="ev_shinsei_NUSHI_POST">#REF!</definedName>
    <definedName name="ev_shinsei_NUSHI_POST_CODE">#REF!</definedName>
    <definedName name="ev_shinsei_NUSHI_TEL">#REF!</definedName>
    <definedName name="ev_shinsei_owner2">#REF!</definedName>
    <definedName name="ev_shinsei_owner2__address">#REF!</definedName>
    <definedName name="ev_shinsei_owner3">#REF!</definedName>
    <definedName name="ev_shinsei_owner3__address">#REF!</definedName>
    <definedName name="ev_shinsei_owner4">#REF!</definedName>
    <definedName name="ev_shinsei_owner4__address">#REF!</definedName>
    <definedName name="ev_shinsei_owner5">#REF!</definedName>
    <definedName name="ev_shinsei_owner5__address">#REF!</definedName>
    <definedName name="ev_shinsei_owner6">#REF!</definedName>
    <definedName name="ev_shinsei_owner6__address">#REF!</definedName>
    <definedName name="ev_shinsei_PROVO_DATE">#REF!</definedName>
    <definedName name="ev_shinsei_PROVO_NO">#REF!</definedName>
    <definedName name="ev_shinsei_PROVO_TORISAGE_DATE">#REF!</definedName>
    <definedName name="ev_shinsei_REPORT_DEST_DEPART_NAME">#REF!</definedName>
    <definedName name="ev_shinsei_REPORT_DEST_NAME">#REF!</definedName>
    <definedName name="ev_shinsei_sekkei_address">#REF!</definedName>
    <definedName name="ev_shinsei_SEKKEI_DOC">#REF!</definedName>
    <definedName name="ev_shinsei_SEKKEI_JIMU_NAME">#REF!</definedName>
    <definedName name="ev_shinsei_sekkei_jimu_sikaku">#REF!</definedName>
    <definedName name="ev_shinsei_SEKKEI_NAME">#REF!</definedName>
    <definedName name="ev_shinsei_SEKKEI_POST_CODE">#REF!</definedName>
    <definedName name="ev_shinsei_SEKKEI_REGIST_DATE">#REF!</definedName>
    <definedName name="ev_shinsei_sekkei_sikaku">#REF!</definedName>
    <definedName name="ev_shinsei_SEKKEI_TEL">#REF!</definedName>
    <definedName name="ev_shinsei_sekou_address">#REF!</definedName>
    <definedName name="ev_shinsei_SEKOU_JIMU_NAME">#REF!</definedName>
    <definedName name="ev_shinsei_sekou_jimu_sikaku">#REF!</definedName>
    <definedName name="ev_shinsei_SEKOU_NAME">#REF!</definedName>
    <definedName name="ev_shinsei_SEKOU_POST_CODE">#REF!</definedName>
    <definedName name="ev_shinsei_SEKOU_REGIST_DATE">#REF!</definedName>
    <definedName name="ev_shinsei_SEKOU_TEL">#REF!</definedName>
    <definedName name="ev_shinsei_SETUBI__address">#REF!</definedName>
    <definedName name="ev_shinsei_SETUBI_COMPANY">#REF!</definedName>
    <definedName name="ev_shinsei_SETUBI_DOC">#REF!</definedName>
    <definedName name="ev_shinsei_SETUBI_NAME">#REF!</definedName>
    <definedName name="ev_shinsei_SETUBI_POST_CODE">#REF!</definedName>
    <definedName name="ev_shinsei_SETUBI_REGIST_NO">#REF!</definedName>
    <definedName name="ev_shinsei_SETUBI_TEL">#REF!</definedName>
    <definedName name="ev_shinsei_target">#REF!</definedName>
    <definedName name="ev_shinsei_UKETUKE_NO">#REF!</definedName>
    <definedName name="FileMode">[3]dSTR_OFFICE_info!$G$2</definedName>
    <definedName name="firstconf_shinsei_strtower01_JUDGE">[1]DATA!$H$1430</definedName>
    <definedName name="flat35_ACCEPT_NO">[1]DATA!$H$2019</definedName>
    <definedName name="flat35_DI_ACCEPT_DATE">[1]DATA!$H$2021</definedName>
    <definedName name="flat35_DI_ISSUE_DATE">[1]DATA!$H$2023</definedName>
    <definedName name="flg_NG_DATE__1506">[2]Data!$H$1356</definedName>
    <definedName name="flg_NOTIFY_DATE">[1]dDATA_cst!$I$144</definedName>
    <definedName name="flg_NOTIFY_DATE__1506">[1]dDATA_cst!$I$145</definedName>
    <definedName name="hiderows_建築物_確認済証_1506">#REF!</definedName>
    <definedName name="hiderows_建築物_審査報告書_1506">#REF!</definedName>
    <definedName name="intFixupTable_new" hidden="1">#REF!</definedName>
    <definedName name="kakaru_shinsei_ACCEPT_DATE">[1]DATA!$H$1393</definedName>
    <definedName name="kakaru_shinsei_HIKIUKE_DATE">[1]DATA!$H$1394</definedName>
    <definedName name="kakaru_shinsei_ISSUE_DATE">[1]DATA!$H$1406</definedName>
    <definedName name="kakaru_shinsei_UKETUKE_NO">[1]DATA!$H$1395</definedName>
    <definedName name="link_city_city">[3]dDATA_cst!$L$1096</definedName>
    <definedName name="link_shinsei_build_TOKUREI_56_7_DOURO_KITA">[3]dDATA_cst!$L$1300</definedName>
    <definedName name="link_shinsei_build_TOKUREI_56_7_DOURO_RINTI">[3]dDATA_cst!$L$1298</definedName>
    <definedName name="link_shinsei_build_TOKUREI_56_7_DOURO_TAKASA">[3]dDATA_cst!$L$1296</definedName>
    <definedName name="link_shinsei_build_TOKUREI_56_7_no">[3]dDATA_cst!$L$1294</definedName>
    <definedName name="link_shinsei_build_TOKUREI_56_7_yes">[3]dDATA_cst!$L$1292</definedName>
    <definedName name="lnk_BILL_COUNT_SHINSEI">[3]dDATA_cst!$L$1238</definedName>
    <definedName name="lnk_BILL_NAME">[3]dDATA_cst!$L$1093</definedName>
    <definedName name="lnk_BUILD_ADDRESS">[3]dDATA_cst!$L$1103</definedName>
    <definedName name="lnk_BUILD_BOUKA_BOUKA_box">[3]dDATA_cst!$L$1319</definedName>
    <definedName name="lnk_BUILD_BOUKA_JUNBOUKA_box">[3]dDATA_cst!$L$1322</definedName>
    <definedName name="lnk_BUILD_BOUKA_NASI_box">[3]dDATA_cst!$L$1325</definedName>
    <definedName name="lnk_BUILD_KOUZOU">[3]dDATA_cst!$L$1244</definedName>
    <definedName name="lnk_CHOUHYOU_DATE_fire_doui">[3]dDATA_cst!$L$118</definedName>
    <definedName name="lnk_CHOUHYOU_DATE_fire_tuuti">[3]dDATA_cst!$L$115</definedName>
    <definedName name="lnk_CHOUHYOU_DATE_hikiuke">[3]dDATA_cst!$L$100</definedName>
    <definedName name="lnk_CHOUHYOU_DATE_hikiuke_tuuti">[3]dDATA_cst!$L$103</definedName>
    <definedName name="lnk_CHOUHYOU_DATE_issue">[3]dDATA_cst!$L$112</definedName>
    <definedName name="lnk_CHOUHYOU_DATE_notify">[3]dDATA_cst!$L$106</definedName>
    <definedName name="lnk_CHOUHYOU_DATE_report">[3]dDATA_cst!$L$109</definedName>
    <definedName name="lnk_CHOUHYOU_NO_hikiuke">[3]dDATA_cst!$L$87</definedName>
    <definedName name="lnk_CHOUHYOU_NO_issue">[3]dDATA_cst!$L$96</definedName>
    <definedName name="lnk_DAIRI_FAX">[3]dDATA_cst!$L$778</definedName>
    <definedName name="lnk_DAIRI_JIMU_NAME">[3]dDATA_cst!$L$757</definedName>
    <definedName name="lnk_DAIRI_NAME3">[3]dDATA_cst!$L$772</definedName>
    <definedName name="lnk_DAIRI_TEL">[3]dDATA_cst!$L$775</definedName>
    <definedName name="lnk_EV_COUNT">[3]dDATA_cst!$L$1357</definedName>
    <definedName name="lnk_ev_KOUSAKU_SONOTA">[3]dDATA_cst!$L$1145</definedName>
    <definedName name="lnk_EV_SEKISAI">[3]dDATA_cst!$L$1336</definedName>
    <definedName name="lnk_EV_SONOTA">[3]dDATA_cst!$L$1360</definedName>
    <definedName name="lnk_EV_SPEED">[3]dDATA_cst!$L$1345</definedName>
    <definedName name="lnk_EV_SPEED__unit">[3]dDATA_cst!$L$1347</definedName>
    <definedName name="lnk_EV_SYUBETU">[3]dDATA_cst!$L$1330</definedName>
    <definedName name="lnk_EV_TEIIN">[3]dDATA_cst!$L$1339</definedName>
    <definedName name="lnk_EV_TEIIN_UNIT">[3]dDATA_cst!$L$1342</definedName>
    <definedName name="lnk_EV_YOUTO">[3]dDATA_cst!$L$1333</definedName>
    <definedName name="lnk_FIRE_NOTIFY_DATE_disp">[3]dDATA_cst!$L$898</definedName>
    <definedName name="lnk_FIRE_STATION_DEST_NAME_disp">[3]dDATA_cst!$L$869</definedName>
    <definedName name="lnk_FIRE_SUBMIT_DATE_disp">[3]dDATA_cst!$L$873</definedName>
    <definedName name="lnk_GYOUSEI_NAME_disp">[3]dDATA_cst!$L$455</definedName>
    <definedName name="lnk_HEALTH_NOTIFY_DATE_disp">[3]dDATA_cst!$L$973</definedName>
    <definedName name="lnk_HIKIUKE_DATE_disp">[3]dDATA_cst!$L$377</definedName>
    <definedName name="lnk_HIKIUKE_NO_disp">[3]dDATA_cst!$L$404</definedName>
    <definedName name="lnk_HIKIUKE_TUUTI_DATE_disp">[3]dDATA_cst!$L$383</definedName>
    <definedName name="lnk_INTER_TOKUTEI_KOUTEI">[3]dDATA_cst!$L$1428</definedName>
    <definedName name="lnk_INTER_TOKUTEI_KOUTEI_SHURYOU_DATE">[3]dDATA_cst!$L$1431</definedName>
    <definedName name="lnk_ISSUE_DATE_disp">[3]dDATA_cst!$L$796</definedName>
    <definedName name="lnk_ISSUE_NO_disp">[3]dDATA_cst!$L$803</definedName>
    <definedName name="lnk_KAISU_TIJOU_SHINSEI">[3]dDATA_cst!$L$1253</definedName>
    <definedName name="lnk_KAISU_TIKA_SHINSEI">[3]dDATA_cst!$L$1262</definedName>
    <definedName name="lnk_KENSA_KAKUNIN_NO_disp">[3]dDATA_cst!$L$735</definedName>
    <definedName name="lnk_KENSA_TAISHOU_YUKA_MENSEKI">[3]dDATA_cst!$L$1289</definedName>
    <definedName name="lnk_KENSA_TOKKI_JIKOU">[3]dDATA_cst!$L$705</definedName>
    <definedName name="lnk_KENTIKU_MENSEKI_SHINSEI">[3]dDATA_cst!$L$1211</definedName>
    <definedName name="lnk_KENTIKU_MENSEKI_SHINSEI_IGAI">[3]dDATA_cst!$L$1220</definedName>
    <definedName name="lnk_KENTIKU_MENSEKI_SHINSEI_TOTAL">[3]dDATA_cst!$L$1229</definedName>
    <definedName name="lnk_KOUJI_DAI_MOYOUGAE_box">[3]dDATA_cst!$L$1133</definedName>
    <definedName name="lnk_KOUJI_DAI_SYUUZEN_box">[3]dDATA_cst!$L$1130</definedName>
    <definedName name="lnk_KOUJI_ITEN_box">[3]dDATA_cst!$L$1124</definedName>
    <definedName name="lnk_KOUJI_KAITIKU_box">[3]dDATA_cst!$L$1121</definedName>
    <definedName name="lnk_KOUJI_KANRYOU_YOTEI_DATE_disp">[3]dDATA_cst!$L$1414</definedName>
    <definedName name="lnk_KOUJI_ONOTA_box">[3]dDATA_cst!$L$1139</definedName>
    <definedName name="lnk_KOUJI_SETUBISETTI_box">[3]dDATA_cst!$L$1136</definedName>
    <definedName name="lnk_KOUJI_SINTIKU_box">[3]dDATA_cst!$L$1115</definedName>
    <definedName name="lnk_KOUJI_YOUTOHENKOU_box">[3]dDATA_cst!$L$1127</definedName>
    <definedName name="lnk_KOUJI_ZOUTIKU_box">[3]dDATA_cst!$L$1118</definedName>
    <definedName name="lnk_KOUKSAKU_KOUJI">[3]dDATA_cst!$L$1388</definedName>
    <definedName name="lnk_KOUSAKU_KOUZOU">[3]dDATA_cst!$L$1385</definedName>
    <definedName name="lnk_KOUSAKU_SYURUI">[3]dDATA_cst!$L$1375</definedName>
    <definedName name="lnk_KOUSAKU_TAKASA">[3]dDATA_cst!$L$1381</definedName>
    <definedName name="lnk_KOUSAKU_YOUTO">[3]dDATA_cst!$L$1392</definedName>
    <definedName name="lnk_NGX_CAUSE">[3]dDATA_cst!$L$719</definedName>
    <definedName name="lnk_NOBE_MENSEKI_BILL_SHINSEI">[3]dDATA_cst!$L$1181</definedName>
    <definedName name="lnk_NOBE_MENSEKI_BILL_SHINSEI_IGAI">[3]dDATA_cst!$L$1193</definedName>
    <definedName name="lnk_NOBE_MENSEKI_BILL_SHINSEI_TOTAL">[3]dDATA_cst!$L$1202</definedName>
    <definedName name="lnk_NOTIFY_CAUSE">[3]dDATA_cst!$L$596</definedName>
    <definedName name="lnk_NOTIFY_KAKUNIN_DATE_disp">[3]dDATA_cst!$L$634</definedName>
    <definedName name="lnk_NOTIFY_KAKUNIN_KOUFU_NAME">[3]dDATA_cst!$L$638</definedName>
    <definedName name="lnk_NOTIFY_KAKUNIN_NO_disp">[3]dDATA_cst!$L$630</definedName>
    <definedName name="lnk_NOTIFY_KENSA_DATE">[3]dDATA_cst!$L$692</definedName>
    <definedName name="lnk_NOTIFY_KENSA_ISSUE_DATE_disp">[3]dDATA_cst!$L$646</definedName>
    <definedName name="lnk_NOTIFY_KENSA_ISSUE_NO_disp">[3]dDATA_cst!$L$642</definedName>
    <definedName name="lnk_NOTIFY_KENSAIN">[3]dDATA_cst!$L$650</definedName>
    <definedName name="lnk_NOTIFY_LIMIT_DATE">[3]dDATA_cst!$L$599</definedName>
    <definedName name="lnk_NOTIFY_NOTE">[3]dDATA_cst!$L$602</definedName>
    <definedName name="lnk_OWNER1_ADDRESS">[3]dDATA_cst!$L$293</definedName>
    <definedName name="lnk_OWNER1_NAME">[3]dDATA_cst!$L$291</definedName>
    <definedName name="lnk_OWNER1_NAME_disp">[3]dDATA_cst!$L$290</definedName>
    <definedName name="lnk_OWNER2_ADDRESS">[3]dDATA_cst!$L$299</definedName>
    <definedName name="lnk_OWNER2_NAME">[3]dDATA_cst!$L$297</definedName>
    <definedName name="lnk_OWNER2_NAME_disp">[3]dDATA_cst!$L$296</definedName>
    <definedName name="lnk_OWNER3_ADDRESS">[3]dDATA_cst!$L$305</definedName>
    <definedName name="lnk_OWNER3_NAME">[3]dDATA_cst!$L$303</definedName>
    <definedName name="lnk_OWNER3_NAME_disp">[3]dDATA_cst!$L$302</definedName>
    <definedName name="lnk_OWNER4_ADDRESS">[3]dDATA_cst!$L$311</definedName>
    <definedName name="lnk_OWNER4_NAME">[3]dDATA_cst!$L$309</definedName>
    <definedName name="lnk_OWNER4_NAME_disp">[3]dDATA_cst!$L$308</definedName>
    <definedName name="lnk_OWNER5_ADDRESS">[3]dDATA_cst!$L$317</definedName>
    <definedName name="lnk_OWNER5_NAME">[3]dDATA_cst!$L$315</definedName>
    <definedName name="lnk_OWNER5_NAME_disp">[3]dDATA_cst!$L$314</definedName>
    <definedName name="lnk_OWNER6_ADDRESS">[3]dDATA_cst!$L$323</definedName>
    <definedName name="lnk_OWNER6_NAME">[3]dDATA_cst!$L$321</definedName>
    <definedName name="lnk_OWNER6_NAME_disp">[3]dDATA_cst!$L$320</definedName>
    <definedName name="lnk_OWNER7_ADDRESS">[3]dDATA_cst!$L$329</definedName>
    <definedName name="lnk_OWNER7_NAME">[3]dDATA_cst!$L$327</definedName>
    <definedName name="lnk_OWNER7_NAME_disp">[3]dDATA_cst!$L$326</definedName>
    <definedName name="lnk_OWNER8_ADDRESS">[3]dDATA_cst!$L$335</definedName>
    <definedName name="lnk_OWNER8_NAME">[3]dDATA_cst!$L$333</definedName>
    <definedName name="lnk_OWNER8_NAME_disp">[3]dDATA_cst!$L$332</definedName>
    <definedName name="lnk_OWNER9_ADDRESS">[3]dDATA_cst!$L$341</definedName>
    <definedName name="lnk_OWNER9_NAME">[3]dDATA_cst!$L$339</definedName>
    <definedName name="lnk_OWNER9_NAME_disp">[3]dDATA_cst!$L$338</definedName>
    <definedName name="lnk_SHIKITI_MENSEKI1_TOTAL">[3]dDATA_cst!$L$1172</definedName>
    <definedName name="lnk_shinsei_PROVO_DATE">[3]dDATA_cst!$L$368</definedName>
    <definedName name="lnk_shinsei_PROVO_NO">[3]dDATA_cst!$L$366</definedName>
    <definedName name="lnk_SYUJI_NAME_disp">[3]dDATA_cst!$L$452</definedName>
    <definedName name="lnk_TARGET_KIND_BUILD_box">[3]dDATA_cst!$L$437</definedName>
    <definedName name="lnk_TARGET_KIND_KOUSAKU_box">[3]dDATA_cst!$L$443</definedName>
    <definedName name="lnk_YOUTO">[3]dDATA_cst!$L$1149</definedName>
    <definedName name="lnk_YOUTO_HOUKOKU">[3]dDATA_cst!$L$1150</definedName>
    <definedName name="lnk_YOUTO_TIIKI">[3]dDATA_cst!$L$1163</definedName>
    <definedName name="office_ACCOUNT_NO">[3]DATA!$E$35</definedName>
    <definedName name="office_ACCOUNT_TYPE">[3]DATA!$E$34</definedName>
    <definedName name="office_ADDRESS">[2]Data!$F$25</definedName>
    <definedName name="office_BANK_BRANCH_NAME">[3]DATA!$E$33</definedName>
    <definedName name="office_BANK_NAME">[3]DATA!$E$32</definedName>
    <definedName name="office_COMPANY_NAME">[3]DATA!$E$23</definedName>
    <definedName name="office_FAX">[2]Data!$F$27</definedName>
    <definedName name="office_OFFICE_NAME">#REF!</definedName>
    <definedName name="office_POST_CODE">[3]DATA!$E$25</definedName>
    <definedName name="office_TEL">[2]Data!$F$26</definedName>
    <definedName name="org_BANK_ACCOUNT_one">[1]dDATA_select!$I$10</definedName>
    <definedName name="org_BANK_ACCOUNT_three">[1]dDATA_select!$I$24</definedName>
    <definedName name="org_BANK_ACCOUNT_two">[1]dDATA_select!$I$17</definedName>
    <definedName name="owner_count">[1]DATA!$H$459</definedName>
    <definedName name="owner_name1">[1]DATA!$H$224</definedName>
    <definedName name="owner_name2">[1]DATA!$H$225</definedName>
    <definedName name="owner_name3">[1]DATA!$H$226</definedName>
    <definedName name="owner_name4">[1]DATA!$H$227</definedName>
    <definedName name="owner_name5">[1]DATA!$H$228</definedName>
    <definedName name="owner_name6">[1]DATA!$H$229</definedName>
    <definedName name="owners_name">[2]Data!$F$968</definedName>
    <definedName name="owners_name_dest">[2]Data!$F$969</definedName>
    <definedName name="p2_shinsei_HEN_SUMI_KOUFU_DATE">[1]DATA!$H$1546</definedName>
    <definedName name="p2_shinsei_HEN_SUMI_KOUFU_NAME">[1]DATA!$H$1543</definedName>
    <definedName name="p2_shinsei_HEN_SUMI_NO">[1]DATA!$H$1544</definedName>
    <definedName name="p2_shinsei_ISSUE_DATE">[1]DATA!$H$1538</definedName>
    <definedName name="p2_shinsei_ISSUE_NO">[1]DATA!$H$1536</definedName>
    <definedName name="p2_shinsei_KAKUNINZUMI_KENSAIN">[1]DATA!$H$1535</definedName>
    <definedName name="_xlnm.Print_Area" localSheetId="0">算定表!$B$1:$L$60</definedName>
    <definedName name="row_end">#REF!</definedName>
    <definedName name="search_CHARGE_DETAIL_fd">[2]dFEE!$G$40</definedName>
    <definedName name="search_CHARGE_DETAIL_fd_fee">[2]dFEE!$G$41</definedName>
    <definedName name="search_CHARGE_DETAIL_genkaitairyoku">[2]dFEE!$G$31</definedName>
    <definedName name="search_CHARGE_DETAIL_genkaitairyoku_fee">[2]dFEE!$G$32</definedName>
    <definedName name="search_CHARGE_DETAIL_hinananzen">[2]dFEE!$G$23</definedName>
    <definedName name="search_CHARGE_DETAIL_hinananzen_fee">[2]dFEE!$G$24</definedName>
    <definedName name="search_CHARGE_DETAIL_kakunin_fee">[2]dFEE!$G$44</definedName>
    <definedName name="search_CHARGE_DETAIL_shoukouki_heigan">[2]dFEE!$G$35</definedName>
    <definedName name="search_CHARGE_DETAIL_shoukouki_heigan_fee">[2]dFEE!$G$36</definedName>
    <definedName name="search_CHARGE_DETAIL_shuchou_fee">[1]dFEE!$G$19</definedName>
    <definedName name="search_CHARGE_DETAIL_shuchouhi">[1]dFEE!$G$18</definedName>
    <definedName name="search_CHARGE_DETAIL_taikabouka">[2]dFEE!$G$27</definedName>
    <definedName name="search_CHARGE_DETAIL_taikabouka_fee">[2]dFEE!$G$28</definedName>
    <definedName name="shinsei_20kouzou101_KENSETUSI_NO">#REF!</definedName>
    <definedName name="shinsei_20kouzou101_NAME">#REF!</definedName>
    <definedName name="shinsei_20kouzou301_KENSETUSI_NO">#REF!</definedName>
    <definedName name="shinsei_20kouzou301_NAME">#REF!</definedName>
    <definedName name="shinsei_20setubi101_KENSETUSI_NO">#REF!</definedName>
    <definedName name="shinsei_20setubi101_NAME">#REF!</definedName>
    <definedName name="shinsei_20setubi301_KENSETUSI_NO">#REF!</definedName>
    <definedName name="shinsei_20setubi301_NAME">#REF!</definedName>
    <definedName name="shinsei_ACCEPT_DATE">#REF!</definedName>
    <definedName name="shinsei_ACCEPT_NOTE">[1]DATA!$H$1192</definedName>
    <definedName name="shinsei_ACCEPT_TOKKI_JIKOU">[1]DATA!$H$1190</definedName>
    <definedName name="shinsei_ACCEPT_YEAR">[1]DATA!$H$1334</definedName>
    <definedName name="shinsei_APPLICANT__address">[1]DATA!$H$273</definedName>
    <definedName name="shinsei_applicant_address">#REF!</definedName>
    <definedName name="shinsei_APPLICANT_CORP">#REF!</definedName>
    <definedName name="shinsei_APPLICANT_NAME">#REF!</definedName>
    <definedName name="shinsei_APPLICANT_NAME_KANA">[1]DATA!$H$269</definedName>
    <definedName name="shinsei_APPLICANT_POST">#REF!</definedName>
    <definedName name="shinsei_APPLICANT_TEL">#REF!</definedName>
    <definedName name="shinsei_APPLICANT_ZIP">#REF!</definedName>
    <definedName name="shinsei_BILL_ADDRESS">[1]DATA!$H$979</definedName>
    <definedName name="shinsei_BILL_NAME">#REF!</definedName>
    <definedName name="shinsei_BIRUKAN_HEALTH_CENTER_NAME">[1]DATA!$H$1181</definedName>
    <definedName name="shinsei_BIRUKAN_NOTIFY_DATE">[1]DATA!$H$1180</definedName>
    <definedName name="shinsei_BIRUKAN_NOTIFY_SONOTA">[1]DATA!$H$1182</definedName>
    <definedName name="shinsei_build__bouka">[3]DATA!$E$302</definedName>
    <definedName name="shinsei_build_address">#REF!</definedName>
    <definedName name="shinsei_build_BILL_SHINSEI_COUNT">#REF!</definedName>
    <definedName name="shinsei_build_BILL_SONOTA_COUNT">[1]DATA!$H$1002</definedName>
    <definedName name="shinsei_build_BOUKA_22JYO_UTI">[1]DATA!$H$1026</definedName>
    <definedName name="shinsei_build_BOUKA_BOUKA">[1]DATA!$H$1021</definedName>
    <definedName name="shinsei_build_BOUKA_JYUN_BOUKA">[1]DATA!$H$1022</definedName>
    <definedName name="shinsei_build_BOUKA_NASI">[1]DATA!$H$1023</definedName>
    <definedName name="shinsei_build_DOURO_SIKITI_HASSO_DATE">[1]DATA!$H$1187</definedName>
    <definedName name="shinsei_build_JYUKYO__address">[1]DATA!$H$980</definedName>
    <definedName name="shinsei_build_KAISU_TIJYOU_SHINSEI">[1]DATA!$H$1004</definedName>
    <definedName name="shinsei_build_KAISU_TIKA_SHINSEI__zero">[1]DATA!$H$1006</definedName>
    <definedName name="shinsei_build_KENPEI_RITU">[1]DATA!$H$998</definedName>
    <definedName name="shinsei_build_KENPEI_RITU_A">[1]DATA!$H$997</definedName>
    <definedName name="shinsei_build_KENSA_OFFICE_ID">[3]DATA!$E$573</definedName>
    <definedName name="shinsei_build_KENSA_OFFICE_ID__ADDRESS">[3]DATA!$E$574</definedName>
    <definedName name="shinsei_build_KENSA_OFFICE_ID__FAX">[3]DATA!$E$576</definedName>
    <definedName name="shinsei_build_KENSA_OFFICE_ID__POST_CODE">[3]DATA!$E$577</definedName>
    <definedName name="shinsei_build_KENSA_OFFICE_ID__TEL">[3]DATA!$E$575</definedName>
    <definedName name="shinsei_build_KENTIKU_KANOU_MENSEKI_RITU">[3]DATA!$E$310</definedName>
    <definedName name="shinsei_build_KENTIKU_KANOU_NOBE_MENSEKI_RITU">[3]DATA!$E$309</definedName>
    <definedName name="shinsei_build_KENTIKU_MENSEKI_SHINSEI">[1]DATA!$H$990</definedName>
    <definedName name="shinsei_build_KENTIKU_MENSEKI_SHINSEI_IGAI">[1]DATA!$H$992</definedName>
    <definedName name="shinsei_build_KENTIKU_MENSEKI_SHINSEI_TOTAL">[1]DATA!$H$994</definedName>
    <definedName name="shinsei_build_KOUJI_DAI_MOYOUGAE">[1]DATA!$H$1035</definedName>
    <definedName name="shinsei_build_KOUJI_DAI_SYUUZEN">[1]DATA!$H$1034</definedName>
    <definedName name="shinsei_build_KOUJI_ITEN">[1]DATA!$H$1032</definedName>
    <definedName name="shinsei_build_KOUJI_KAITIKU">[1]DATA!$H$1031</definedName>
    <definedName name="shinsei_build_KOUJI_SINTIKU">[1]DATA!$H$1029</definedName>
    <definedName name="shinsei_build_KOUJI_YOUTOHENKOU">[1]DATA!$H$1033</definedName>
    <definedName name="shinsei_build_KOUJI_ZOUTIKU">[1]DATA!$H$1030</definedName>
    <definedName name="shinsei_build_KOUTEI1_TEXT">[1]DATA!$H$1095</definedName>
    <definedName name="shinsei_build_kouzou">[1]DATA!$H$1059</definedName>
    <definedName name="shinsei_build_KOUZOU1">[1]DATA!$H$1060</definedName>
    <definedName name="shinsei_build_KOUZOU2">[1]DATA!$H$1061</definedName>
    <definedName name="shinsei_build_KUIKI_52_7">#REF!</definedName>
    <definedName name="shinsei_build_KUIKI_HISETTEI">[1]DATA!$H$1102</definedName>
    <definedName name="shinsei_build_KUIKI_JYUN_TOSHI">[1]DATA!$H$1103</definedName>
    <definedName name="shinsei_build_KUIKI_KUIKIGAI">[1]DATA!$H$1104</definedName>
    <definedName name="shinsei_build_KUIKI_SIGAIKA">[1]DATA!$H$1100</definedName>
    <definedName name="shinsei_build_KUIKI_TOSI">[1]DATA!$H$1099</definedName>
    <definedName name="shinsei_build_KUIKI_TYOSEI">[1]DATA!$H$1101</definedName>
    <definedName name="shinsei_BUILD_NAME_COMP">[1]DATA!$H$1263</definedName>
    <definedName name="shinsei_build_NOBE_MENSEKI">#REF!</definedName>
    <definedName name="shinsei_build_NOBE_MENSEKI_BILL_SHINSEI">#REF!</definedName>
    <definedName name="shinsei_build_NOBE_MENSEKI_BILL_SHINSEI_IGAI">#REF!</definedName>
    <definedName name="shinsei_build_NOBE_MENSEKI_BILL_SHINSEI_IGAI__zero">[1]DATA!$H$986</definedName>
    <definedName name="shinsei_build_NOBE_MENSEKI_BILL_SHINSEI_TOTAL">#REF!</definedName>
    <definedName name="shinsei_build_NOBE_MENSEKI_BITIKUSOUKO_IGAI">#REF!</definedName>
    <definedName name="shinsei_build_NOBE_MENSEKI_BITIKUSOUKO_SHINSEI">#REF!</definedName>
    <definedName name="shinsei_build_NOBE_MENSEKI_BITIKUSOUKO_TOTAL">#REF!</definedName>
    <definedName name="shinsei_build_NOBE_MENSEKI_CHOSUISOU_IGAI">#REF!</definedName>
    <definedName name="shinsei_build_NOBE_MENSEKI_CHOSUISOU_SHINSEI">#REF!</definedName>
    <definedName name="shinsei_build_NOBE_MENSEKI_CHOSUISOU_TOTAL">#REF!</definedName>
    <definedName name="shinsei_build_NOBE_MENSEKI_JIKAHATUDEN_IGAI">#REF!</definedName>
    <definedName name="shinsei_build_NOBE_MENSEKI_JIKAHATUDEN_SHINSEI">#REF!</definedName>
    <definedName name="shinsei_build_NOBE_MENSEKI_JIKAHATUDEN_TOTAL">#REF!</definedName>
    <definedName name="shinsei_build_NOBE_MENSEKI_JYUTAKU_SHINSEI">#REF!</definedName>
    <definedName name="shinsei_build_NOBE_MENSEKI_JYUTAKU_SHINSEI_IGAI">#REF!</definedName>
    <definedName name="shinsei_build_NOBE_MENSEKI_JYUTAKU_SHINSEI_TOTAL">#REF!</definedName>
    <definedName name="shinsei_build_NOBE_MENSEKI_KYOYOU_SHINSEI">#REF!</definedName>
    <definedName name="shinsei_build_NOBE_MENSEKI_KYOYOU_SHINSEI_IGAI">#REF!</definedName>
    <definedName name="shinsei_build_NOBE_MENSEKI_KYOYOU_SHINSEI_TOTAL">#REF!</definedName>
    <definedName name="shinsei_build_NOBE_MENSEKI_ROUJIN_SHINSEI">#REF!</definedName>
    <definedName name="shinsei_build_NOBE_MENSEKI_ROUJIN_SHINSEI_IGAI">#REF!</definedName>
    <definedName name="shinsei_build_NOBE_MENSEKI_ROUJIN_SHINSEI_TOTAL">#REF!</definedName>
    <definedName name="shinsei_build_NOBE_MENSEKI_SHINSEI_IGAI">#REF!</definedName>
    <definedName name="shinsei_build_NOBE_MENSEKI_SHINSEI_TOTAL">#REF!</definedName>
    <definedName name="shinsei_build_NOBE_MENSEKI_SYAKO_SHINSEI">#REF!</definedName>
    <definedName name="shinsei_build_NOBE_MENSEKI_SYAKO_SHINSEI_IGAI">#REF!</definedName>
    <definedName name="shinsei_build_NOBE_MENSEKI_SYAKO_SHINSEI_TOTAL">#REF!</definedName>
    <definedName name="shinsei_build_NOBE_MENSEKI_SYOUKOURO_IGAI">#REF!</definedName>
    <definedName name="shinsei_build_NOBE_MENSEKI_SYOUKOURO_SHINSEI">#REF!</definedName>
    <definedName name="shinsei_build_NOBE_MENSEKI_SYOUKOURO_TOTAL">#REF!</definedName>
    <definedName name="shinsei_build_NOBE_MENSEKI_TAKUHAI_IGAI">#REF!</definedName>
    <definedName name="shinsei_build_NOBE_MENSEKI_TAKUHAI_SHINSEI">#REF!</definedName>
    <definedName name="shinsei_build_NOBE_MENSEKI_TAKUHAI_TOTAL">#REF!</definedName>
    <definedName name="shinsei_build_NOBE_MENSEKI_TIKAI_SHINSEI">#REF!</definedName>
    <definedName name="shinsei_build_NOBE_MENSEKI_TIKAI_SHINSEI_IGAI">#REF!</definedName>
    <definedName name="shinsei_build_NOBE_MENSEKI_TIKAI_SHINSEI_TOTAL">#REF!</definedName>
    <definedName name="shinsei_build_NOBE_MENSEKI_TIKUDENTI_IGAI">#REF!</definedName>
    <definedName name="shinsei_build_NOBE_MENSEKI_TIKUDENTI_SHINSEI">#REF!</definedName>
    <definedName name="shinsei_build_NOBE_MENSEKI_TIKUDENTI_TOTAL">#REF!</definedName>
    <definedName name="shinsei_build_p4_bill_kouji">#REF!</definedName>
    <definedName name="shinsei_build_p4_bill_kouzou">#REF!</definedName>
    <definedName name="shinsei_build_p4_KAISU_TIKAI">#REF!</definedName>
    <definedName name="shinsei_build_p4_KAISU_TIKAI_NOZOKU">#REF!</definedName>
    <definedName name="shinsei_build_p4_KENTIKU_SETUBI_SYURUI">#REF!</definedName>
    <definedName name="shinsei_build_p4_KOUZOUBU_JYUNTAIKA_FLAG">[1]DATA!$H$1130</definedName>
    <definedName name="shinsei_build_p4_KOUZOUBU_JYUNTAIKA_RO_1_FLAG">[1]DATA!$H$1131</definedName>
    <definedName name="shinsei_build_p4_KOUZOUBU_JYUNTAIKA_RO_2_FLAG">[1]DATA!$H$1132</definedName>
    <definedName name="shinsei_build_p4_KOUZOUBU_KANETSU_FLAG">[1]DATA!$H$1129</definedName>
    <definedName name="shinsei_build_p4_KOUZOUBU_SONOTA_FLAG">[1]DATA!$H$1133</definedName>
    <definedName name="shinsei_build_p4_KOUZOUBU_TAIKA_FLAG">[1]DATA!$H$1128</definedName>
    <definedName name="shinsei_build_p4_TAIKA_KENTIKU">[1]DATA!$H$1115</definedName>
    <definedName name="shinsei_build_p4_TAIKANADO_JYUN_I_1_FLAG">[1]DATA!$H$1118</definedName>
    <definedName name="shinsei_build_p4_TAIKANADO_JYUN_I_2_FLAG">[1]DATA!$H$1119</definedName>
    <definedName name="shinsei_build_p4_TAIKANADO_JYUN_RO_1_FLAG">[1]DATA!$H$1120</definedName>
    <definedName name="shinsei_build_p4_TAIKANADO_JYUN_RO_2_FLAG">[1]DATA!$H$1121</definedName>
    <definedName name="shinsei_build_p4_TAIKANADO_KOUZOU_FLAG">[1]DATA!$H$1122</definedName>
    <definedName name="shinsei_build_p4_TAIKANADO_SONOTA_FLAG">[1]DATA!$H$1124</definedName>
    <definedName name="shinsei_build_p4_TAIKANADO_TAIKA_FLAG">[1]DATA!$H$1117</definedName>
    <definedName name="shinsei_build_p4_TAIKANADO_TOUKAI_FLAG">[1]DATA!$H$1123</definedName>
    <definedName name="shinsei_build_p4_TAKASA_KEN_MAX">[1]DATA!$H$1138</definedName>
    <definedName name="shinsei_build_p4_TAKASA_MAX">[1]DATA!$H$1139</definedName>
    <definedName name="shinsei_build_p4_TOKUREI_13_2_1__umu">#REF!</definedName>
    <definedName name="shinsei_build_p4_TOKUREI_13_2_3__umu">#REF!</definedName>
    <definedName name="shinsei_build_p4_TOKUREI_13_2_4__umu">#REF!</definedName>
    <definedName name="shinsei_build_p4_TOKUREI_6_3__umu">#REF!</definedName>
    <definedName name="shinsei_build_p4_YOUTO1">#REF!</definedName>
    <definedName name="shinsei_build_PAGE2_KENTIKUSI_BIKO">#REF!</definedName>
    <definedName name="shinsei_build_PAGE3_BIKOU">#REF!</definedName>
    <definedName name="shinsei_build_PAGE3_SONOTA">#REF!</definedName>
    <definedName name="shinsei_build_SHIKITI_MENSEKI_1_TOTAL">[1]DATA!$H$982</definedName>
    <definedName name="shinsei_build_SONOTA_KUIKI">[1]DATA!$H$1019</definedName>
    <definedName name="shinsei_build_STAT_HOU6_1">[1]DATA!$H$1189</definedName>
    <definedName name="shinsei_build_STAT_SEPTICTANK_CAPACITY">[1]DATA!$H$1170</definedName>
    <definedName name="shinsei_build_STAT_SEPTICTANK_SYORI">[1]DATA!$H$1169</definedName>
    <definedName name="shinsei_build_TOKUREI_56_7">[1]DATA!$H$1075</definedName>
    <definedName name="shinsei_build_TOKUREI_56_7_DOURO_KITA">[1]DATA!$H$1079</definedName>
    <definedName name="shinsei_build_TOKUREI_56_7_DOURO_RINTI">[1]DATA!$H$1078</definedName>
    <definedName name="shinsei_build_TOKUREI_56_7_DOURO_TAKASA">[1]DATA!$H$1077</definedName>
    <definedName name="shinsei_build_TOKUREI_56_7_no">[3]DATA!$E$344</definedName>
    <definedName name="shinsei_build_TOKUREI_56_7_yes">[3]DATA!$E$343</definedName>
    <definedName name="shinsei_build_YOUSEKI_RITU">#REF!</definedName>
    <definedName name="shinsei_build_YOUSEKI_RITU_A">[1]DATA!$H$996</definedName>
    <definedName name="shinsei_build_YOUSEKI_RITU_SHINSEI_IGAI">#REF!</definedName>
    <definedName name="shinsei_build_YOUSEKI_RITU_SHINSEI_TOTAL">#REF!</definedName>
    <definedName name="shinsei_build_YOUTO">[1]DATA!$H$1011</definedName>
    <definedName name="shinsei_build_YOUTO_CODE">[1]DATA!$H$1010</definedName>
    <definedName name="shinsei_build_YOUTO_PRINT">[1]DATA!$H$1012</definedName>
    <definedName name="shinsei_build_YOUTO_TIIKI_A">[1]DATA!$H$1015</definedName>
    <definedName name="shinsei_build_YOUTO_TIIKI_B">[1]DATA!$H$1016</definedName>
    <definedName name="shinsei_build_YOUTO_TIIKI_C">[1]DATA!$H$1017</definedName>
    <definedName name="shinsei_build_YOUTO_TIIKI_D">[1]DATA!$H$1018</definedName>
    <definedName name="shinsei_build_ZUMISYOU_HASSO_DATE">[1]DATA!$H$1385</definedName>
    <definedName name="shinsei_build_ZUMISYOU_HASSO_USER_ID">[1]DATA!$H$1386</definedName>
    <definedName name="shinsei_build_ZUMISYOU_SOUFU_SAKI">[1]DATA!$H$1387</definedName>
    <definedName name="shinsei_BUILDSHINSEI_ISSUE_DATE">[3]DATA!$E$417</definedName>
    <definedName name="shinsei_BUILDSHINSEI_ISSUE_NO">[1]DATA!$H$1237</definedName>
    <definedName name="shinsei_BUILDSHINSEI_ISSUE_NO2">[3]DATA!$E$416</definedName>
    <definedName name="shinsei_CHARGE_ID__BASE_DATE">[1]DATA_fee_detail!$G$11</definedName>
    <definedName name="shinsei_CHARGE_ID__BASIC_CHARGE">[1]DATA_fee_detail!$G$33</definedName>
    <definedName name="shinsei_CHARGE_ID__bill__date">[1]DATA_fee_detail!$G$10</definedName>
    <definedName name="shinsei_CHARGE_ID__BILL_TYPE">[1]DATA_fee_detail!$G$9</definedName>
    <definedName name="shinsei_CHARGE_ID__cust__address">[1]DATA_fee_detail!$G$19</definedName>
    <definedName name="shinsei_CHARGE_ID__cust__caption">[1]DATA_fee_detail!$G$20</definedName>
    <definedName name="shinsei_CHARGE_ID__cust__tel">[1]DATA_fee_detail!$G$21</definedName>
    <definedName name="shinsei_CHARGE_ID__cust__zip">[1]DATA_fee_detail!$G$18</definedName>
    <definedName name="shinsei_CHARGE_ID__DENPYOU_NO">[1]DATA_fee_detail!$G$16</definedName>
    <definedName name="shinsei_CHARGE_ID__DETAIL_BIKO">#REF!</definedName>
    <definedName name="shinsei_CHARGE_ID__income01_INCOME_DATE">[1]DATA_fee_detail!$G$104</definedName>
    <definedName name="shinsei_CHARGE_ID__income01_INCOME_MONEY">[1]DATA_fee_detail!$G$107</definedName>
    <definedName name="shinsei_CHARGE_ID__income02_INCOME_DATE">[1]DATA_fee_detail!$G$105</definedName>
    <definedName name="shinsei_CHARGE_ID__income02_INCOME_MONEY">[1]DATA_fee_detail!$G$108</definedName>
    <definedName name="shinsei_CHARGE_ID__income03_INCOME_DATE">[1]DATA_fee_detail!$G$106</definedName>
    <definedName name="shinsei_CHARGE_ID__income03_INCOME_MONEY">[1]DATA_fee_detail!$G$109</definedName>
    <definedName name="shinsei_CHARGE_ID__meisai01">#REF!</definedName>
    <definedName name="shinsei_CHARGE_ID__meisai01_ITEM_NAME">[1]DATA_fee_detail!$G$48</definedName>
    <definedName name="shinsei_CHARGE_ID__meisai01_SURYOU">[1]DATA_fee_detail!$G$49</definedName>
    <definedName name="shinsei_CHARGE_ID__meisai01_SYOUKEI">[1]DATA_fee_detail!$G$51</definedName>
    <definedName name="shinsei_CHARGE_ID__meisai01_TANKA">[1]DATA_fee_detail!$G$50</definedName>
    <definedName name="shinsei_CHARGE_ID__meisai02_ITEM_NAME">[1]DATA_fee_detail!$G$53</definedName>
    <definedName name="shinsei_CHARGE_ID__meisai02_SURYOU">[1]DATA_fee_detail!$G$54</definedName>
    <definedName name="shinsei_CHARGE_ID__meisai02_SYOUKEI">[1]DATA_fee_detail!$G$56</definedName>
    <definedName name="shinsei_CHARGE_ID__meisai02_TANKA">[1]DATA_fee_detail!$G$55</definedName>
    <definedName name="shinsei_CHARGE_ID__meisai03_ITEM_NAME">[1]DATA_fee_detail!$G$58</definedName>
    <definedName name="shinsei_CHARGE_ID__meisai03_SURYOU">[1]DATA_fee_detail!$G$59</definedName>
    <definedName name="shinsei_CHARGE_ID__meisai03_SYOUKEI">[1]DATA_fee_detail!$G$61</definedName>
    <definedName name="shinsei_CHARGE_ID__meisai03_TANKA">[1]DATA_fee_detail!$G$60</definedName>
    <definedName name="shinsei_CHARGE_ID__meisai04_ITEM_NAME">[1]DATA_fee_detail!$G$63</definedName>
    <definedName name="shinsei_CHARGE_ID__meisai04_SURYOU">[1]DATA_fee_detail!$G$64</definedName>
    <definedName name="shinsei_CHARGE_ID__meisai04_SYOUKEI">[1]DATA_fee_detail!$G$66</definedName>
    <definedName name="shinsei_CHARGE_ID__meisai04_TANKA">[1]DATA_fee_detail!$G$65</definedName>
    <definedName name="shinsei_CHARGE_ID__meisai05_ITEM_NAME">[1]DATA_fee_detail!$G$68</definedName>
    <definedName name="shinsei_CHARGE_ID__meisai05_SURYOU">[1]DATA_fee_detail!$G$69</definedName>
    <definedName name="shinsei_CHARGE_ID__meisai05_SYOUKEI">[1]DATA_fee_detail!$G$71</definedName>
    <definedName name="shinsei_CHARGE_ID__meisai05_TANKA">[1]DATA_fee_detail!$G$70</definedName>
    <definedName name="shinsei_CHARGE_ID__meisai06_ITEM_NAME">[1]DATA_fee_detail!$G$73</definedName>
    <definedName name="shinsei_CHARGE_ID__meisai06_SURYOU">[1]DATA_fee_detail!$G$74</definedName>
    <definedName name="shinsei_CHARGE_ID__meisai06_SYOUKEI">[1]DATA_fee_detail!$G$76</definedName>
    <definedName name="shinsei_CHARGE_ID__meisai06_TANKA">[1]DATA_fee_detail!$G$75</definedName>
    <definedName name="shinsei_CHARGE_ID__meisai07_ITEM_NAME">[1]DATA_fee_detail!$G$78</definedName>
    <definedName name="shinsei_CHARGE_ID__meisai07_SURYOU">[1]DATA_fee_detail!$G$79</definedName>
    <definedName name="shinsei_CHARGE_ID__meisai07_SYOUKEI">[1]DATA_fee_detail!$G$81</definedName>
    <definedName name="shinsei_CHARGE_ID__meisai07_TANKA">[1]DATA_fee_detail!$G$80</definedName>
    <definedName name="shinsei_CHARGE_ID__meisai08_ITEM_NAME">[1]DATA_fee_detail!$G$83</definedName>
    <definedName name="shinsei_CHARGE_ID__meisai08_SURYOU">[1]DATA_fee_detail!$G$84</definedName>
    <definedName name="shinsei_CHARGE_ID__meisai08_SYOUKEI">[1]DATA_fee_detail!$G$86</definedName>
    <definedName name="shinsei_CHARGE_ID__meisai08_TANKA">[1]DATA_fee_detail!$G$85</definedName>
    <definedName name="shinsei_CHARGE_ID__meisai09_ITEM_NAME">[1]DATA_fee_detail!$G$88</definedName>
    <definedName name="shinsei_CHARGE_ID__meisai09_SURYOU">[1]DATA_fee_detail!$G$89</definedName>
    <definedName name="shinsei_CHARGE_ID__meisai09_SYOUKEI">[1]DATA_fee_detail!$G$91</definedName>
    <definedName name="shinsei_CHARGE_ID__meisai09_TANKA">[1]DATA_fee_detail!$G$90</definedName>
    <definedName name="shinsei_CHARGE_ID__meisai10_ITEM_NAME">[1]DATA_fee_detail!$G$93</definedName>
    <definedName name="shinsei_CHARGE_ID__meisai10_SURYOU">[1]DATA_fee_detail!$G$94</definedName>
    <definedName name="shinsei_CHARGE_ID__meisai10_SYOUKEI">[1]DATA_fee_detail!$G$96</definedName>
    <definedName name="shinsei_CHARGE_ID__meisai10_TANKA">[1]DATA_fee_detail!$G$95</definedName>
    <definedName name="shinsei_CHARGE_ID__meisai11_ITEM_NAME">[1]DATA_fee_detail!$G$98</definedName>
    <definedName name="shinsei_CHARGE_ID__meisai11_SURYOU">[1]DATA_fee_detail!$G$99</definedName>
    <definedName name="shinsei_CHARGE_ID__meisai11_SYOUKEI">[1]DATA_fee_detail!$G$101</definedName>
    <definedName name="shinsei_CHARGE_ID__meisai11_TANKA">[1]DATA_fee_detail!$G$100</definedName>
    <definedName name="shinsei_CHARGE_ID__NOTE">#REF!</definedName>
    <definedName name="shinsei_CHARGE_ID__RECEIPT_AREA">#REF!</definedName>
    <definedName name="shinsei_CHARGE_ID__RECEIPT_DATE">[1]DATA_fee_detail!$G$12</definedName>
    <definedName name="shinsei_CHARGE_ID__RECEIPT_PRICE">#REF!</definedName>
    <definedName name="shinsei_CHARGE_ID__RECEIPT_TO">[1]DATA_fee_detail!$G$14</definedName>
    <definedName name="shinsei_CHARGE_ID__STR_CHARGE">#REF!</definedName>
    <definedName name="shinsei_CHARGE_ID__STR_CHARGE_WARIMASHI">[1]DATA_fee_detail!$G$27</definedName>
    <definedName name="shinsei_CHARGE_ID__TIIKIWARIMASHI_CHARGE">[1]DATA_fee_detail!$G$46</definedName>
    <definedName name="shinsei_CHARGE_ID__TIIKIWARIMASHI_SURYOU">[1]DATA_fee_detail!$G$44</definedName>
    <definedName name="shinsei_CHARGE_ID__TIIKIWARIMASHI_TANKA">[1]DATA_fee_detail!$G$45</definedName>
    <definedName name="shinsei_CHARGE_ID2__BASE_DATE">[1]DATA_fee_detail!$G$117</definedName>
    <definedName name="shinsei_CHARGE_ID2__BASIC_CHARGE">[1]DATA_fee_detail!$G$137</definedName>
    <definedName name="shinsei_CHARGE_ID2__bill__date">[1]DATA_fee_detail!$G$119</definedName>
    <definedName name="shinsei_CHARGE_ID2__bill__no">[1]DATA_fee_detail!$G$118</definedName>
    <definedName name="shinsei_CHARGE_ID2__CASH_FLAG">[1]DATA_fee_detail!$G$115</definedName>
    <definedName name="shinsei_CHARGE_ID2__DENPYOU_NO">[1]DATA_fee_detail!$G$131</definedName>
    <definedName name="shinsei_CHARGE_ID2__DENPYOU_PRICE">[1]DATA_fee_detail!$G$130</definedName>
    <definedName name="shinsei_CHARGE_ID2__DETAIL_BIKO">#REF!</definedName>
    <definedName name="shinsei_CHARGE_ID2__ENABLED">[1]DATA_fee_detail!$G$116</definedName>
    <definedName name="shinsei_CHARGE_ID2__income01_INCOME_DATE">#REF!</definedName>
    <definedName name="shinsei_CHARGE_ID2__income01_INCOME_MONEY">#REF!</definedName>
    <definedName name="shinsei_CHARGE_ID2__income02_INCOME_DATE">#REF!</definedName>
    <definedName name="shinsei_CHARGE_ID2__income02_INCOME_MONEY">#REF!</definedName>
    <definedName name="shinsei_CHARGE_ID2__income03_INCOME_DATE">#REF!</definedName>
    <definedName name="shinsei_CHARGE_ID2__income03_INCOME_MONEY">#REF!</definedName>
    <definedName name="shinsei_CHARGE_ID2__meisai01_ITEM_NAME">[1]DATA_fee_detail!$G$140</definedName>
    <definedName name="shinsei_CHARGE_ID2__meisai01_SYOUKEI">[1]DATA_fee_detail!$G$141</definedName>
    <definedName name="shinsei_CHARGE_ID2__meisai02_ITEM_NAME">[1]DATA_fee_detail!$G$142</definedName>
    <definedName name="shinsei_CHARGE_ID2__meisai02_SYOUKEI">[1]DATA_fee_detail!$G$143</definedName>
    <definedName name="shinsei_CHARGE_ID2__meisai03_ITEM_NAME">[1]DATA_fee_detail!$G$144</definedName>
    <definedName name="shinsei_CHARGE_ID2__meisai03_SYOUKEI">[1]DATA_fee_detail!$G$145</definedName>
    <definedName name="shinsei_CHARGE_ID2__meisai04_ITEM_NAME">[1]DATA_fee_detail!$G$146</definedName>
    <definedName name="shinsei_CHARGE_ID2__meisai04_SYOUKEI">[1]DATA_fee_detail!$G$147</definedName>
    <definedName name="shinsei_CHARGE_ID2__meisai05_ITEM_NAME">[1]DATA_fee_detail!$G$148</definedName>
    <definedName name="shinsei_CHARGE_ID2__meisai05_SYOUKEI">[1]DATA_fee_detail!$G$149</definedName>
    <definedName name="shinsei_CHARGE_ID2__meisai06_ITEM_NAME">[1]DATA_fee_detail!$G$150</definedName>
    <definedName name="shinsei_CHARGE_ID2__meisai06_SYOUKEI">[1]DATA_fee_detail!$G$151</definedName>
    <definedName name="shinsei_CHARGE_ID2__meisai07_ITEM_NAME">[1]DATA_fee_detail!$G$152</definedName>
    <definedName name="shinsei_CHARGE_ID2__meisai07_SYOUKEI">[1]DATA_fee_detail!$G$153</definedName>
    <definedName name="shinsei_CHARGE_ID2__meisai08_ITEM_NAME">[1]DATA_fee_detail!$G$154</definedName>
    <definedName name="shinsei_CHARGE_ID2__meisai08_SYOUKEI">[1]DATA_fee_detail!$G$155</definedName>
    <definedName name="shinsei_CHARGE_ID2__meisai09_ITEM_NAME">[1]DATA_fee_detail!$G$156</definedName>
    <definedName name="shinsei_CHARGE_ID2__meisai09_SYOUKEI">[1]DATA_fee_detail!$G$157</definedName>
    <definedName name="shinsei_CHARGE_ID2__meisai10_ITEM_NAME">[1]DATA_fee_detail!$G$158</definedName>
    <definedName name="shinsei_CHARGE_ID2__meisai10_SYOUKEI">[1]DATA_fee_detail!$G$159</definedName>
    <definedName name="shinsei_CHARGE_ID2__meisai11_ITEM_NAME">[1]DATA_fee_detail!$G$160</definedName>
    <definedName name="shinsei_CHARGE_ID2__meisai11_SYOUKEI">[1]DATA_fee_detail!$G$161</definedName>
    <definedName name="shinsei_CHARGE_ID2__NOTE">[1]DATA_fee_detail!$G$133</definedName>
    <definedName name="shinsei_CHARGE_ID2__RECEIPT_AREA">[1]DATA_fee_detail!$G$125</definedName>
    <definedName name="shinsei_CHARGE_ID2__RECEIPT_DATE">[1]DATA_fee_detail!$G$129</definedName>
    <definedName name="shinsei_CHARGE_ID2__RECEIPT_PRICE">[1]DATA_fee_detail!$G$127</definedName>
    <definedName name="shinsei_CHARGE_ID2__RECEIPT_TO">[1]DATA_fee_detail!$G$128</definedName>
    <definedName name="shinsei_CHARGE_ID2__STR_CHARGE">[1]DATA_fee_detail!$G$164</definedName>
    <definedName name="shinsei_CHARGE_ID2__STR_CHARGE_WARIMASHI">#REF!</definedName>
    <definedName name="shinsei_CHARGE_ID2__TIIKIWARIMASHI_CHARGE">[1]DATA_fee_detail!$G$139</definedName>
    <definedName name="shinsei_CHARGE_ID3__BASE_DATE">[1]DATA_fee_detail!$G$172</definedName>
    <definedName name="shinsei_CHARGE_ID3__BASIC_CHARGE">[1]DATA_fee_detail!$G$192</definedName>
    <definedName name="shinsei_CHARGE_ID3__bill__date">[1]DATA_fee_detail!$G$174</definedName>
    <definedName name="shinsei_CHARGE_ID3__bill__no">[1]DATA_fee_detail!$G$173</definedName>
    <definedName name="shinsei_CHARGE_ID3__CASH_FLAG">[1]DATA_fee_detail!$G$170</definedName>
    <definedName name="shinsei_CHARGE_ID3__DENPYOU_NO">[1]DATA_fee_detail!$G$186</definedName>
    <definedName name="shinsei_CHARGE_ID3__DENPYOU_PRICE">[1]DATA_fee_detail!$G$185</definedName>
    <definedName name="shinsei_CHARGE_ID3__DETAIL_BIKO">#REF!</definedName>
    <definedName name="shinsei_CHARGE_ID3__income01_INCOME_DATE">#REF!</definedName>
    <definedName name="shinsei_CHARGE_ID3__income01_INCOME_MONEY">#REF!</definedName>
    <definedName name="shinsei_CHARGE_ID3__income02_INCOME_DATE">#REF!</definedName>
    <definedName name="shinsei_CHARGE_ID3__income02_INCOME_MONEY">#REF!</definedName>
    <definedName name="shinsei_CHARGE_ID3__income03_INCOME_DATE">#REF!</definedName>
    <definedName name="shinsei_CHARGE_ID3__income03_INCOME_MONEY">#REF!</definedName>
    <definedName name="shinsei_CHARGE_ID3__meisai01_ITEM_NAME">[1]DATA_fee_detail!$G$195</definedName>
    <definedName name="shinsei_CHARGE_ID3__meisai01_SYOUKEI">[1]DATA_fee_detail!$G$196</definedName>
    <definedName name="shinsei_CHARGE_ID3__meisai02_ITEM_NAME">[1]DATA_fee_detail!$G$197</definedName>
    <definedName name="shinsei_CHARGE_ID3__meisai02_SYOUKEI">[1]DATA_fee_detail!$G$198</definedName>
    <definedName name="shinsei_CHARGE_ID3__meisai03_ITEM_NAME">[1]DATA_fee_detail!$G$199</definedName>
    <definedName name="shinsei_CHARGE_ID3__meisai03_SYOUKEI">[1]DATA_fee_detail!$G$200</definedName>
    <definedName name="shinsei_CHARGE_ID3__meisai04_ITEM_NAME">[1]DATA_fee_detail!$G$201</definedName>
    <definedName name="shinsei_CHARGE_ID3__meisai04_SYOUKEI">[1]DATA_fee_detail!$G$202</definedName>
    <definedName name="shinsei_CHARGE_ID3__meisai05_ITEM_NAME">[1]DATA_fee_detail!$G$203</definedName>
    <definedName name="shinsei_CHARGE_ID3__meisai05_SYOUKEI">[1]DATA_fee_detail!$G$204</definedName>
    <definedName name="shinsei_CHARGE_ID3__meisai06_ITEM_NAME">[1]DATA_fee_detail!$G$205</definedName>
    <definedName name="shinsei_CHARGE_ID3__meisai06_SYOUKEI">[1]DATA_fee_detail!$G$206</definedName>
    <definedName name="shinsei_CHARGE_ID3__meisai07_ITEM_NAME">[1]DATA_fee_detail!$G$207</definedName>
    <definedName name="shinsei_CHARGE_ID3__meisai07_SYOUKEI">[1]DATA_fee_detail!$G$208</definedName>
    <definedName name="shinsei_CHARGE_ID3__meisai08_ITEM_NAME">[1]DATA_fee_detail!$G$209</definedName>
    <definedName name="shinsei_CHARGE_ID3__meisai08_SYOUKEI">[1]DATA_fee_detail!$G$210</definedName>
    <definedName name="shinsei_CHARGE_ID3__meisai09_ITEM_NAME">[1]DATA_fee_detail!$G$211</definedName>
    <definedName name="shinsei_CHARGE_ID3__meisai09_SYOUKEI">[1]DATA_fee_detail!$G$212</definedName>
    <definedName name="shinsei_CHARGE_ID3__meisai10_ITEM_NAME">[1]DATA_fee_detail!$G$213</definedName>
    <definedName name="shinsei_CHARGE_ID3__meisai10_SYOUKEI">[1]DATA_fee_detail!$G$214</definedName>
    <definedName name="shinsei_CHARGE_ID3__meisai11_ITEM_NAME">[1]DATA_fee_detail!$G$215</definedName>
    <definedName name="shinsei_CHARGE_ID3__meisai11_SYOUKEI">[1]DATA_fee_detail!$G$216</definedName>
    <definedName name="shinsei_CHARGE_ID3__NOTE">[1]DATA_fee_detail!$G$188</definedName>
    <definedName name="shinsei_CHARGE_ID3__RECEIPT_AREA">[1]DATA_fee_detail!$G$180</definedName>
    <definedName name="shinsei_CHARGE_ID3__RECEIPT_DATE">[1]DATA_fee_detail!$G$184</definedName>
    <definedName name="shinsei_CHARGE_ID3__RECEIPT_PRICE">[1]DATA_fee_detail!$G$182</definedName>
    <definedName name="shinsei_CHARGE_ID3__RECEIPT_TO">[1]DATA_fee_detail!$G$183</definedName>
    <definedName name="shinsei_CHARGE_ID3__STR_CHARGE">[1]DATA_fee_detail!$G$219</definedName>
    <definedName name="shinsei_CHARGE_ID3__STR_CHARGE_WARIMASHI">#REF!</definedName>
    <definedName name="shinsei_CHARGE_ID3__TIIKIWARIMASHI_CHARGE">[1]DATA_fee_detail!$G$194</definedName>
    <definedName name="shinsei_CHARGE_ID3__ZERO_FLAG">[1]DATA_fee_detail!$G$181</definedName>
    <definedName name="shinsei_DAIRI__address">[1]DATA!$H$483</definedName>
    <definedName name="shinsei_dairi_address">#REF!</definedName>
    <definedName name="shinsei_DAIRI_FAX">[1]DATA!$H$485</definedName>
    <definedName name="shinsei_DAIRI_JIMU_NAME">#REF!</definedName>
    <definedName name="shinsei_DAIRI_JIMU_NO">[1]DATA!$H$480</definedName>
    <definedName name="shinsei_dairi_jimu_sikaku">#REF!</definedName>
    <definedName name="shinsei_DAIRI_JIMU_TOUROKU_KIKAN">[1]DATA!$H$479</definedName>
    <definedName name="shinsei_DAIRI_KENSETUSI_NO">[1]DATA!$H$475</definedName>
    <definedName name="shinsei_DAIRI_NAME">#REF!</definedName>
    <definedName name="shinsei_DAIRI_POST_CODE">#REF!</definedName>
    <definedName name="shinsei_DAIRI_REGIST_DATE">#REF!</definedName>
    <definedName name="shinsei_dairi_sikaku">#REF!</definedName>
    <definedName name="shinsei_DAIRI_TEL">#REF!</definedName>
    <definedName name="shinsei_DAIRI_TOUROKU_KIKAN">[1]DATA!$H$474</definedName>
    <definedName name="shinsei_dairi02__address">[1]DATA!$H$502</definedName>
    <definedName name="shinsei_dairi02_FAX">[1]DATA!$H$504</definedName>
    <definedName name="shinsei_dairi02_JIMU_NAME">[1]DATA!$H$500</definedName>
    <definedName name="shinsei_dairi02_JIMU_NO">[1]DATA!$H$499</definedName>
    <definedName name="shinsei_dairi02_JIMU_SIKAKU">[1]DATA!$H$497</definedName>
    <definedName name="shinsei_dairi02_JIMU_TOUROKU_KIKAN">[1]DATA!$H$498</definedName>
    <definedName name="shinsei_dairi02_KENSETUSI_NO">[1]DATA!$H$494</definedName>
    <definedName name="shinsei_dairi02_NAME">[1]DATA!$H$495</definedName>
    <definedName name="shinsei_dairi02_POST_CODE">[1]DATA!$H$501</definedName>
    <definedName name="shinsei_dairi02_SIKAKU">[1]DATA!$H$492</definedName>
    <definedName name="shinsei_dairi02_TEL">[1]DATA!$H$503</definedName>
    <definedName name="shinsei_dairi02_TOUROKU_KIKAN">[1]DATA!$H$493</definedName>
    <definedName name="shinsei_dairi03__address">[1]DATA!$H$518</definedName>
    <definedName name="shinsei_dairi03_FAX">[1]DATA!$H$520</definedName>
    <definedName name="shinsei_dairi03_JIMU_NAME">[1]DATA!$H$516</definedName>
    <definedName name="shinsei_dairi03_JIMU_NO">[1]DATA!$H$515</definedName>
    <definedName name="shinsei_dairi03_JIMU_SIKAKU">[1]DATA!$H$513</definedName>
    <definedName name="shinsei_dairi03_JIMU_TOUROKU_KIKAN">[1]DATA!$H$514</definedName>
    <definedName name="shinsei_dairi03_KENSETUSI_NO">[1]DATA!$H$510</definedName>
    <definedName name="shinsei_dairi03_NAME">[1]DATA!$H$511</definedName>
    <definedName name="shinsei_dairi03_POST_CODE">[1]DATA!$H$517</definedName>
    <definedName name="shinsei_dairi03_SIKAKU">[1]DATA!$H$508</definedName>
    <definedName name="shinsei_dairi03_TEL">[1]DATA!$H$519</definedName>
    <definedName name="shinsei_dairi03_TOUROKU_KIKAN">[1]DATA!$H$509</definedName>
    <definedName name="shinsei_dairi04__address">[1]DATA!$H$534</definedName>
    <definedName name="shinsei_dairi04_FAX">[1]DATA!$H$536</definedName>
    <definedName name="shinsei_dairi04_JIMU_NAME">[1]DATA!$H$532</definedName>
    <definedName name="shinsei_dairi04_JIMU_NO">[1]DATA!$H$531</definedName>
    <definedName name="shinsei_dairi04_JIMU_SIKAKU">[1]DATA!$H$529</definedName>
    <definedName name="shinsei_dairi04_JIMU_TOUROKU_KIKAN">[1]DATA!$H$530</definedName>
    <definedName name="shinsei_dairi04_KENSETUSI_NO">[1]DATA!$H$526</definedName>
    <definedName name="shinsei_dairi04_NAME">[1]DATA!$H$527</definedName>
    <definedName name="shinsei_dairi04_POST_CODE">[1]DATA!$H$533</definedName>
    <definedName name="shinsei_dairi04_SIKAKU">[1]DATA!$H$524</definedName>
    <definedName name="shinsei_dairi04_TEL">[1]DATA!$H$535</definedName>
    <definedName name="shinsei_dairi04_TOUROKU_KIKAN">[1]DATA!$H$525</definedName>
    <definedName name="shinsei_dairi05__address">[1]DATA!$H$550</definedName>
    <definedName name="shinsei_dairi05_FAX">[1]DATA!$H$552</definedName>
    <definedName name="shinsei_dairi05_JIMU_NAME">[1]DATA!$H$548</definedName>
    <definedName name="shinsei_dairi05_JIMU_NO">[1]DATA!$H$547</definedName>
    <definedName name="shinsei_dairi05_JIMU_SIKAKU">[1]DATA!$H$545</definedName>
    <definedName name="shinsei_dairi05_JIMU_TOUROKU_KIKAN">[1]DATA!$H$546</definedName>
    <definedName name="shinsei_dairi05_KENSETUSI_NO">[1]DATA!$H$542</definedName>
    <definedName name="shinsei_dairi05_NAME">[1]DATA!$H$543</definedName>
    <definedName name="shinsei_dairi05_POST_CODE">[1]DATA!$H$549</definedName>
    <definedName name="shinsei_dairi05_SIKAKU">[1]DATA!$H$540</definedName>
    <definedName name="shinsei_dairi05_TEL">[1]DATA!$H$551</definedName>
    <definedName name="shinsei_dairi05_TOUROKU_KIKAN">[1]DATA!$H$541</definedName>
    <definedName name="shinsei_ev_EV_BILL_NAME">[1]DATA!$H$1197</definedName>
    <definedName name="shinsei_ev_EV_BILL_YOUTO">[1]DATA!$H$1198</definedName>
    <definedName name="shinsei_ev_EV_COUNT">[1]DATA!$H$1207</definedName>
    <definedName name="shinsei_ev_EV_SEKISAI">[1]DATA!$H$1201</definedName>
    <definedName name="shinsei_ev_EV_SONOTA">[1]DATA!$H$1205</definedName>
    <definedName name="shinsei_ev_EV_SPEED">[1]DATA!$H$1204</definedName>
    <definedName name="shinsei_ev_EV_SYOUKOU_KOUTEI">[3]DATA!$E$387</definedName>
    <definedName name="shinsei_ev_EV_SYUBETU">[1]DATA!$H$1199</definedName>
    <definedName name="shinsei_ev_EV_TEIIN">[1]DATA!$H$1202</definedName>
    <definedName name="shinsei_ev_EV_TEISHI_KAI">[3]DATA!$E$385</definedName>
    <definedName name="shinsei_ev_EV_TEISHI_KASYO">[3]DATA!$E$386</definedName>
    <definedName name="shinsei_ev_EV_YOUTO">[1]DATA!$H$1200</definedName>
    <definedName name="shinsei_ev_KOUSAKU_KOUJI_KAITIKU">[1]DATA!$H$1039</definedName>
    <definedName name="shinsei_ev_KOUSAKU_KOUJI_SHINTIKU">[1]DATA!$H$1037</definedName>
    <definedName name="shinsei_ev_KOUSAKU_KOUJI_SONOTA">[1]DATA!$H$1040</definedName>
    <definedName name="shinsei_ev_KOUSAKU_KOUJI_ZOUTIKU">[1]DATA!$H$1038</definedName>
    <definedName name="shinsei_ev_KOUSAKU_KOUZOU">[1]DATA!$H$1223</definedName>
    <definedName name="shinsei_ev_KOUSAKU_SONOTA">[1]DATA!$H$1224</definedName>
    <definedName name="shinsei_ev_KOUSAKU_SYURUI">[1]DATA!$H$1216</definedName>
    <definedName name="shinsei_ev_KOUSAKU_SYURUI_CODE">[1]DATA!$H$1215</definedName>
    <definedName name="shinsei_ev_KOUSAKU_TAKASA">[1]DATA!$H$1217</definedName>
    <definedName name="shinsei_ev_KOUSAKU_TAKASA_BIKO">[1]DATA!$H$1222</definedName>
    <definedName name="shinsei_ev_KOUSAKU_TAKASA_MAX">[1]DATA!$H$1218</definedName>
    <definedName name="shinsei_ev_KOUSAKU882_YOUTO">[1]DATA!$H$1226</definedName>
    <definedName name="shinsei_ev_SETUBI_GAIYOU">[1]DATA!$H$1208</definedName>
    <definedName name="shinsei_ev_TIKUZOUMENSEKI_IGAI">[1]DATA!$H$1229</definedName>
    <definedName name="shinsei_ev_TIKUZOUMENSEKI_SHINSEI">[1]DATA!$H$1227</definedName>
    <definedName name="shinsei_ev_TIKUZOUMENSEKI_TOTAL">[1]DATA!$H$1230</definedName>
    <definedName name="shinsei_EV_TYPE">[1]DATA!$H$1206</definedName>
    <definedName name="shinsei_ev_WORKCOUNT_SHINSEI">[1]DATA!$H$1213</definedName>
    <definedName name="shinsei_FD_FLAG">[1]DATA_fee_detail!$G$31</definedName>
    <definedName name="shinsei_final_KAN_KANRYOU_YOTEI_DATE">[1]DATA!$H$1069</definedName>
    <definedName name="shinsei_final_KOUJI_DAI_MOYOUGAE">[1]DATA!$H$1055</definedName>
    <definedName name="shinsei_final_KOUJI_DAI_SYUUZEN">[1]DATA!$H$1054</definedName>
    <definedName name="shinsei_final_KOUJI_ITEN">[1]DATA!$H$1053</definedName>
    <definedName name="shinsei_final_KOUJI_KAITIKU">[1]DATA!$H$1052</definedName>
    <definedName name="shinsei_final_KOUJI_SETUBISETTI">[1]DATA!$H$1056</definedName>
    <definedName name="shinsei_final_KOUJI_SINTIKU">[1]DATA!$H$1050</definedName>
    <definedName name="shinsei_final_KOUJI_ZOUTIKU">[1]DATA!$H$1051</definedName>
    <definedName name="shinsei_FIRE_AGREE_DATE">#REF!</definedName>
    <definedName name="shinsei_FIRE_AGREE_NO">#REF!</definedName>
    <definedName name="shinsei_FIRE_AGREE_RECEIVE_DATE">#REF!</definedName>
    <definedName name="shinsei_FIRE_NOTE">[3]DATA!$E$503</definedName>
    <definedName name="shinsei_FIRE_NOTIFY_DATE">#REF!</definedName>
    <definedName name="shinsei_FIRE_NOTIFY_SUBMIT_KIND">#REF!</definedName>
    <definedName name="shinsei_FIRE_STATION_NAME">#REF!</definedName>
    <definedName name="shinsei_FIRE_STATUS">[1]DATA!$H$1160</definedName>
    <definedName name="shinsei_FIRE_SUBMIT_DATE">#REF!</definedName>
    <definedName name="shinsei_FLAT35_FLAG">[3]dDATA_cst!$K$445</definedName>
    <definedName name="shinsei_GENKAI_TAIRYOKU_FLAG">[1]DATA_StructuralCalc!$H$16</definedName>
    <definedName name="shinsei_gyosei_date">#REF!</definedName>
    <definedName name="shinsei_gyosei_no">#REF!</definedName>
    <definedName name="shinsei_HEALTH_CENTER_NAME">#REF!</definedName>
    <definedName name="shinsei_HEALTH_NOTIFY_DATE">#REF!</definedName>
    <definedName name="shinsei_HEN_SUMI_KOUFU_DATE">#REF!</definedName>
    <definedName name="shinsei_HEN_SUMI_KOUFU_NAME">#REF!</definedName>
    <definedName name="shinsei_HEN_SUMI_NO">#REF!</definedName>
    <definedName name="shinsei_HIKAGE_FLAG">#REF!</definedName>
    <definedName name="shinsei_HIKIUKE_DATE">[1]DATA!$H$1319</definedName>
    <definedName name="shinsei_HIKIUKE_KAKU_KOUFU_YOTEI_DATE">[1]DATA!$H$216</definedName>
    <definedName name="shinsei_HIKIUKE_TANTO">[1]DATA!$H$47</definedName>
    <definedName name="shinsei_HIKIUKE_TUUTI_DATE">[1]DATA!$H$1324</definedName>
    <definedName name="shinsei_HOME_EV_FLAG">#REF!</definedName>
    <definedName name="shinsei_HOUKOKU_DATE">#REF!</definedName>
    <definedName name="shinsei_IMPOSS_NOTIFY_BIKO">[1]DATA!$H$1601</definedName>
    <definedName name="shinsei_IMPOSS_NOTIFY_CAUSE">[1]DATA!$H$1600</definedName>
    <definedName name="shinsei_IMPOSS_NOTIFY_DATE">[1]DATA!$H$1597</definedName>
    <definedName name="shinsei_IMPOSS_NOTIFY_LIMIT_DATE">[1]DATA!$H$1599</definedName>
    <definedName name="shinsei_IMPOSS_NOTIFY_USER_ID">[1]DATA!$H$1598</definedName>
    <definedName name="shinsei_IMPOSS_REPORT_DATE">[1]DATA!$H$1604</definedName>
    <definedName name="shinsei_IMPOSS1_NOTIFY_ID__STRUCTNOTIFT_NOTIFT_DATE">[1]DATA!$H$1607</definedName>
    <definedName name="shinsei_IMPOSS1_NOTIFY_ID__STRUCTNOTIFT_NOTIFT_NO">[1]DATA!$H$1608</definedName>
    <definedName name="shinsei_IMPOSS1_NOTIFY_ID__STRUCTNOTIFT_TUIKA_DATE">[1]DATA!$H$1609</definedName>
    <definedName name="shinsei_IMPOSS1_NOTIFY_ID__STRUCTTUIKA_NOTIFT_DATE">[1]DATA!$H$1610</definedName>
    <definedName name="shinsei_IMPOSS10_NOTIFY_ID__KENSAIN_USER_ID">[3]DATA!$E$799</definedName>
    <definedName name="shinsei_IMPOSS10_NOTIFY_ID__LIMIT_DATE">[3]DATA!$E$800</definedName>
    <definedName name="shinsei_IMPOSS10_NOTIFY_ID__NOTIFY_CAUSE">[3]DATA!$E$801</definedName>
    <definedName name="shinsei_IMPOSS10_NOTIFY_ID__NOTIFY_DATE">[3]DATA!$E$798</definedName>
    <definedName name="shinsei_IMPOSS10_NOTIFY_ID__NOTIFY_NOTE">[3]DATA!$E$802</definedName>
    <definedName name="shinsei_IMPOSS10_NOTIFY_ID__REPORT_DATE">[3]DATA!$E$805</definedName>
    <definedName name="shinsei_IMPOSS10_NOTIFY_ID__STRUCTNOTIFT_NOTIFT_DATE">[3]DATA!$E$808</definedName>
    <definedName name="shinsei_IMPOSS10_NOTIFY_ID__STRUCTNOTIFT_NOTIFT_NO">[3]DATA!$E$809</definedName>
    <definedName name="shinsei_IMPOSS10_NOTIFY_ID__STRUCTNOTIFT_TUIKA_DATE">[3]DATA!$E$810</definedName>
    <definedName name="shinsei_IMPOSS10_NOTIFY_ID__STRUCTTUIKA_NOTIFT_DATE">[3]DATA!$E$811</definedName>
    <definedName name="shinsei_IMPOSS2_NOTIFY_ID__KENSAIN_USER_ID">[1]DATA!$H$1615</definedName>
    <definedName name="shinsei_IMPOSS2_NOTIFY_ID__LIMIT_DATE">[1]DATA!$H$1616</definedName>
    <definedName name="shinsei_IMPOSS2_NOTIFY_ID__NOTIFY_CAUSE">[1]DATA!$H$1617</definedName>
    <definedName name="shinsei_IMPOSS2_NOTIFY_ID__NOTIFY_DATE">[1]DATA!$H$1614</definedName>
    <definedName name="shinsei_IMPOSS2_NOTIFY_ID__NOTIFY_NOTE">[1]DATA!$H$1618</definedName>
    <definedName name="shinsei_IMPOSS2_NOTIFY_ID__REPORT_DATE">[1]DATA!$H$1621</definedName>
    <definedName name="shinsei_IMPOSS2_NOTIFY_ID__STRUCTNOTIFT_NOTIFT_DATE">[1]DATA!$H$1624</definedName>
    <definedName name="shinsei_IMPOSS2_NOTIFY_ID__STRUCTNOTIFT_NOTIFT_NO">[1]DATA!$H$1625</definedName>
    <definedName name="shinsei_IMPOSS2_NOTIFY_ID__STRUCTNOTIFT_TUIKA_DATE">[1]DATA!$H$1626</definedName>
    <definedName name="shinsei_IMPOSS2_NOTIFY_ID__STRUCTTUIKA_NOTIFT_DATE">[1]DATA!$H$1627</definedName>
    <definedName name="shinsei_IMPOSS3_NOTIFY_ID__KENSAIN_USER_ID">[1]DATA!$H$1632</definedName>
    <definedName name="shinsei_IMPOSS3_NOTIFY_ID__LIMIT_DATE">[1]DATA!$H$1633</definedName>
    <definedName name="shinsei_IMPOSS3_NOTIFY_ID__NOTIFY_CAUSE">[1]DATA!$H$1634</definedName>
    <definedName name="shinsei_IMPOSS3_NOTIFY_ID__NOTIFY_DATE">[1]DATA!$H$1631</definedName>
    <definedName name="shinsei_IMPOSS3_NOTIFY_ID__NOTIFY_NOTE">[1]DATA!$H$1635</definedName>
    <definedName name="shinsei_IMPOSS3_NOTIFY_ID__REPORT_DATE">[1]DATA!$H$1638</definedName>
    <definedName name="shinsei_IMPOSS3_NOTIFY_ID__STRUCTNOTIFT_NOTIFT_DATE">[1]DATA!$H$1641</definedName>
    <definedName name="shinsei_IMPOSS3_NOTIFY_ID__STRUCTNOTIFT_NOTIFT_NO">[1]DATA!$H$1642</definedName>
    <definedName name="shinsei_IMPOSS3_NOTIFY_ID__STRUCTNOTIFT_TUIKA_DATE">[1]DATA!$H$1643</definedName>
    <definedName name="shinsei_IMPOSS3_NOTIFY_ID__STRUCTTUIKA_NOTIFT_DATE">[1]DATA!$H$1644</definedName>
    <definedName name="shinsei_IMPOSS4_NOTIFY_ID__KENSAIN_USER_ID">[1]DATA!$H$1649</definedName>
    <definedName name="shinsei_IMPOSS4_NOTIFY_ID__LIMIT_DATE">[1]DATA!$H$1650</definedName>
    <definedName name="shinsei_IMPOSS4_NOTIFY_ID__NOTIFY_CAUSE">[1]DATA!$H$1651</definedName>
    <definedName name="shinsei_IMPOSS4_NOTIFY_ID__NOTIFY_DATE">[1]DATA!$H$1648</definedName>
    <definedName name="shinsei_IMPOSS4_NOTIFY_ID__NOTIFY_NOTE">[1]DATA!$H$1652</definedName>
    <definedName name="shinsei_IMPOSS4_NOTIFY_ID__REPORT_DATE">[1]DATA!$H$1655</definedName>
    <definedName name="shinsei_IMPOSS4_NOTIFY_ID__STRUCTNOTIFT_NOTIFT_DATE">[1]DATA!$H$1658</definedName>
    <definedName name="shinsei_IMPOSS4_NOTIFY_ID__STRUCTNOTIFT_NOTIFT_NO">[1]DATA!$H$1659</definedName>
    <definedName name="shinsei_IMPOSS4_NOTIFY_ID__STRUCTNOTIFT_TUIKA_DATE">[1]DATA!$H$1660</definedName>
    <definedName name="shinsei_IMPOSS4_NOTIFY_ID__STRUCTTUIKA_NOTIFT_DATE">[1]DATA!$H$1661</definedName>
    <definedName name="shinsei_IMPOSS5_NOTIFY_ID__KENSAIN_USER_ID">[1]DATA!$H$1666</definedName>
    <definedName name="shinsei_IMPOSS5_NOTIFY_ID__LIMIT_DATE">[1]DATA!$H$1667</definedName>
    <definedName name="shinsei_IMPOSS5_NOTIFY_ID__NOTIFY_CAUSE">[1]DATA!$H$1668</definedName>
    <definedName name="shinsei_IMPOSS5_NOTIFY_ID__NOTIFY_DATE">[1]DATA!$H$1665</definedName>
    <definedName name="shinsei_IMPOSS5_NOTIFY_ID__NOTIFY_NOTE">[1]DATA!$H$1669</definedName>
    <definedName name="shinsei_IMPOSS5_NOTIFY_ID__REPORT_DATE">[1]DATA!$H$1672</definedName>
    <definedName name="shinsei_IMPOSS5_NOTIFY_ID__STRUCTNOTIFT_NOTIFT_DATE">[1]DATA!$H$1675</definedName>
    <definedName name="shinsei_IMPOSS5_NOTIFY_ID__STRUCTNOTIFT_NOTIFT_NO">[1]DATA!$H$1676</definedName>
    <definedName name="shinsei_IMPOSS5_NOTIFY_ID__STRUCTNOTIFT_TUIKA_DATE">[1]DATA!$H$1677</definedName>
    <definedName name="shinsei_IMPOSS5_NOTIFY_ID__STRUCTTUIKA_NOTIFT_DATE">[1]DATA!$H$1678</definedName>
    <definedName name="shinsei_IMPOSS6_NOTIFY_ID__KENSAIN_USER_ID">[1]DATA!$H$1683</definedName>
    <definedName name="shinsei_IMPOSS6_NOTIFY_ID__LIMIT_DATE">[1]DATA!$H$1684</definedName>
    <definedName name="shinsei_IMPOSS6_NOTIFY_ID__NOTIFY_CAUSE">[1]DATA!$H$1685</definedName>
    <definedName name="shinsei_IMPOSS6_NOTIFY_ID__NOTIFY_DATE">[1]DATA!$H$1682</definedName>
    <definedName name="shinsei_IMPOSS6_NOTIFY_ID__NOTIFY_NOTE">[1]DATA!$H$1686</definedName>
    <definedName name="shinsei_IMPOSS6_NOTIFY_ID__REPORT_DATE">[1]DATA!$H$1689</definedName>
    <definedName name="shinsei_IMPOSS6_NOTIFY_ID__STRUCTNOTIFT_NOTIFT_DATE">[1]DATA!$H$1692</definedName>
    <definedName name="shinsei_IMPOSS6_NOTIFY_ID__STRUCTNOTIFT_NOTIFT_NO">[1]DATA!$H$1693</definedName>
    <definedName name="shinsei_IMPOSS6_NOTIFY_ID__STRUCTNOTIFT_TUIKA_DATE">[1]DATA!$H$1694</definedName>
    <definedName name="shinsei_IMPOSS6_NOTIFY_ID__STRUCTTUIKA_NOTIFT_DATE">[1]DATA!$H$1695</definedName>
    <definedName name="shinsei_IMPOSS7_NOTIFY_ID__KENSAIN_USER_ID">[3]DATA!$E$748</definedName>
    <definedName name="shinsei_IMPOSS7_NOTIFY_ID__LIMIT_DATE">[3]DATA!$E$749</definedName>
    <definedName name="shinsei_IMPOSS7_NOTIFY_ID__NOTIFY_CAUSE">[3]DATA!$E$750</definedName>
    <definedName name="shinsei_IMPOSS7_NOTIFY_ID__NOTIFY_DATE">[3]DATA!$E$747</definedName>
    <definedName name="shinsei_IMPOSS7_NOTIFY_ID__NOTIFY_NOTE">[3]DATA!$E$751</definedName>
    <definedName name="shinsei_IMPOSS7_NOTIFY_ID__REPORT_DATE">[3]DATA!$E$754</definedName>
    <definedName name="shinsei_IMPOSS7_NOTIFY_ID__STRUCTNOTIFT_NOTIFT_DATE">[3]DATA!$E$757</definedName>
    <definedName name="shinsei_IMPOSS7_NOTIFY_ID__STRUCTNOTIFT_NOTIFT_NO">[3]DATA!$E$758</definedName>
    <definedName name="shinsei_IMPOSS7_NOTIFY_ID__STRUCTNOTIFT_TUIKA_DATE">[3]DATA!$E$759</definedName>
    <definedName name="shinsei_IMPOSS7_NOTIFY_ID__STRUCTTUIKA_NOTIFT_DATE">[3]DATA!$E$760</definedName>
    <definedName name="shinsei_IMPOSS8_NOTIFY_ID__KENSAIN_USER_ID">[3]DATA!$E$765</definedName>
    <definedName name="shinsei_IMPOSS8_NOTIFY_ID__LIMIT_DATE">[3]DATA!$E$766</definedName>
    <definedName name="shinsei_IMPOSS8_NOTIFY_ID__NOTIFY_CAUSE">[3]DATA!$E$767</definedName>
    <definedName name="shinsei_IMPOSS8_NOTIFY_ID__NOTIFY_DATE">[3]DATA!$E$764</definedName>
    <definedName name="shinsei_IMPOSS8_NOTIFY_ID__NOTIFY_NOTE">[3]DATA!$E$768</definedName>
    <definedName name="shinsei_IMPOSS8_NOTIFY_ID__REPORT_DATE">[3]DATA!$E$771</definedName>
    <definedName name="shinsei_IMPOSS8_NOTIFY_ID__STRUCTNOTIFT_NOTIFT_DATE">[3]DATA!$E$774</definedName>
    <definedName name="shinsei_IMPOSS8_NOTIFY_ID__STRUCTNOTIFT_NOTIFT_NO">[3]DATA!$E$775</definedName>
    <definedName name="shinsei_IMPOSS8_NOTIFY_ID__STRUCTNOTIFT_TUIKA_DATE">[3]DATA!$E$776</definedName>
    <definedName name="shinsei_IMPOSS8_NOTIFY_ID__STRUCTTUIKA_NOTIFT_DATE">[3]DATA!$E$777</definedName>
    <definedName name="shinsei_IMPOSS9_NOTIFY_ID__KENSAIN_USER_ID">[3]DATA!$E$782</definedName>
    <definedName name="shinsei_IMPOSS9_NOTIFY_ID__LIMIT_DATE">[3]DATA!$E$783</definedName>
    <definedName name="shinsei_IMPOSS9_NOTIFY_ID__NOTIFY_CAUSE">[3]DATA!$E$784</definedName>
    <definedName name="shinsei_IMPOSS9_NOTIFY_ID__NOTIFY_DATE">[3]DATA!$E$781</definedName>
    <definedName name="shinsei_IMPOSS9_NOTIFY_ID__NOTIFY_NOTE">[3]DATA!$E$785</definedName>
    <definedName name="shinsei_IMPOSS9_NOTIFY_ID__REPORT_DATE">[3]DATA!$E$788</definedName>
    <definedName name="shinsei_IMPOSS9_NOTIFY_ID__STRUCTNOTIFT_NOTIFT_DATE">[3]DATA!$E$791</definedName>
    <definedName name="shinsei_IMPOSS9_NOTIFY_ID__STRUCTNOTIFT_NOTIFT_NO">[3]DATA!$E$792</definedName>
    <definedName name="shinsei_IMPOSS9_NOTIFY_ID__STRUCTNOTIFT_TUIKA_DATE">[3]DATA!$E$793</definedName>
    <definedName name="shinsei_IMPOSS9_NOTIFY_ID__STRUCTTUIKA_NOTIFT_DATE">[3]DATA!$E$794</definedName>
    <definedName name="shinsei_IMPOSSX_NOTIFY_ID__KENSAIN_USER_ID">[1]DATA!$H$1700</definedName>
    <definedName name="shinsei_IMPOSSX_NOTIFY_ID__NOTIFY_CAUSE">[1]DATA!$H$1701</definedName>
    <definedName name="shinsei_IMPOSSX_NOTIFY_ID__NOTIFY_DATE">[1]DATA!$H$1699</definedName>
    <definedName name="shinsei_IMPOSSX_NOTIFY_ID__NOTIFY_NOTE">[1]DATA!$H$1702</definedName>
    <definedName name="shinsei_IMPOSSX_NOTIFY_ID__REPORT_DATE">[1]DATA!$H$1705</definedName>
    <definedName name="shinsei_IMPOSSX_NOTIFY_ID__STRUCTNOTIFT_NOTIFT_DATE">[1]DATA!$H$1708</definedName>
    <definedName name="shinsei_IMPOSSX_NOTIFY_ID__STRUCTNOTIFT_NOTIFT_NO">[1]DATA!$H$1709</definedName>
    <definedName name="shinsei_IMPOSSX_NOTIFY_ID__STRUCTNOTIFT_TUIKA_DATE">[1]DATA!$H$1710</definedName>
    <definedName name="shinsei_IMPOSSX_NOTIFY_ID__STRUCTTUIKA_NOTIFT_DATE">[1]DATA!$H$1711</definedName>
    <definedName name="shinsei_INSPECTION_NO">[1]DATA!$H$83</definedName>
    <definedName name="shinsei_INSPECTION_TYPE">[1]DATA!$H$79</definedName>
    <definedName name="shinsei_INTER_KOUKU">[1]DATA!$H$1256</definedName>
    <definedName name="shinsei_INTER1_FLAG">[1]DATA!$H$1193</definedName>
    <definedName name="shinsei_intermediate_BILL_KOUJI_DAI_MOYOUGAE">[1]DATA!$H$1047</definedName>
    <definedName name="shinsei_intermediate_BILL_KOUJI_DAI_SYUUZEN">[1]DATA!$H$1046</definedName>
    <definedName name="shinsei_intermediate_BILL_KOUJI_ITEN">[1]DATA!$H$1045</definedName>
    <definedName name="shinsei_intermediate_BILL_KOUJI_KAITIKU">[1]DATA!$H$1044</definedName>
    <definedName name="shinsei_intermediate_BILL_KOUJI_SETUBISETTI">[1]DATA!$H$1048</definedName>
    <definedName name="shinsei_intermediate_BILL_KOUJI_SINTIKU">[1]DATA!$H$1042</definedName>
    <definedName name="shinsei_intermediate_BILL_KOUJI_ZOUTIKU">[1]DATA!$H$1043</definedName>
    <definedName name="shinsei_intermediate_CYU1_KAISUU">[1]DATA!$H$1247</definedName>
    <definedName name="shinsei_intermediate_CYU1_NITTEI">[1]DATA!$H$1253</definedName>
    <definedName name="shinsei_intermediate_CYU1_YUKA_MENSEKI">[1]DATA!$H$1257</definedName>
    <definedName name="shinsei_intermediate_GOUKAKU_KENSAIN">[1]DATA!$H$1367</definedName>
    <definedName name="shinsei_Intermediate_GOUKAKU_TOKKI_JIKOU">[1]DATA!$H$1379</definedName>
    <definedName name="shinsei_intermediate_KENSA_DATE">[1]DATA!$H$1374</definedName>
    <definedName name="shinsei_intermediate_KENSA_KEKKA">[1]DATA!$H$1361</definedName>
    <definedName name="shinsei_intermediate_SPECIFIC_KOUTEI">[1]DATA!$H$1248</definedName>
    <definedName name="shinsei_ISSUE_DATE">#REF!</definedName>
    <definedName name="shinsei_ISSUE_KOUFU_NAME">#REF!</definedName>
    <definedName name="shinsei_ISSUE_NO">#REF!</definedName>
    <definedName name="shinsei_ISSUETAB_MEMO">[1]DATA!$H$1389</definedName>
    <definedName name="shinsei_judgehist_accept_kouzou1_TANTO_USER_ID">[1]DATA_StructuralCalc!$H$20</definedName>
    <definedName name="shinsei_judgehist_accept_kouzou2_TANTO_USER_ID">[1]DATA_StructuralCalc!$H$21</definedName>
    <definedName name="shinsei_jyukyo_address">#REF!</definedName>
    <definedName name="shinsei_KAKU_SUMI_KOUFU_DATE">[1]DATA!$H$1399</definedName>
    <definedName name="shinsei_KAKU_SUMI_KOUFU_NAME">[1]DATA!$H$1402</definedName>
    <definedName name="shinsei_KAKU_SUMI_NO">[1]DATA!$H$1396</definedName>
    <definedName name="shinsei_KAKUNINZUMI_HOUKOKU_GYOSEI_DATE">[1]DATA!$H$1186</definedName>
    <definedName name="shinsei_KAKUNINZUMI_HOUKOKU_GYOSEI_NO">[1]DATA!$H$131</definedName>
    <definedName name="shinsei_KAKUNINZUMI_KENSAIN">#REF!</definedName>
    <definedName name="shinsei_KAN_HOUKOKU_KENSA_DATE">[1]DATA!$H$1375</definedName>
    <definedName name="shinsei_KAN_KENSA_KEKKA">[1]DATA!$H$1362</definedName>
    <definedName name="shinsei_KAN_ZUMI_KENSAIN">[1]DATA!$H$1368</definedName>
    <definedName name="shinsei_KAN_ZUMI_TOKKI_JIKOU">[1]DATA!$H$1380</definedName>
    <definedName name="shinsei_KANRI__address">#REF!</definedName>
    <definedName name="shinsei_KANRI__sikaku">#REF!</definedName>
    <definedName name="shinsei_KANRI_DOC">#REF!</definedName>
    <definedName name="shinsei_KANRI_JIMU__sikaku">#REF!</definedName>
    <definedName name="shinsei_KANRI_JIMU_NAME">#REF!</definedName>
    <definedName name="shinsei_KANRI_JIMU_NO">[1]DATA!$H$749</definedName>
    <definedName name="shinsei_KANRI_JIMU_SIKAKU">[1]DATA!$H$747</definedName>
    <definedName name="shinsei_KANRI_JIMU_TOUROKU_KIKAN">[1]DATA!$H$748</definedName>
    <definedName name="shinsei_KANRI_KENSETUSI_NO">[1]DATA!$H$744</definedName>
    <definedName name="shinsei_KANRI_NAME">#REF!</definedName>
    <definedName name="shinsei_KANRI_POST_CODE">#REF!</definedName>
    <definedName name="shinsei_KANRI_REGIST_DATE">#REF!</definedName>
    <definedName name="shinsei_KANRI_SIKAKU">[1]DATA!$H$742</definedName>
    <definedName name="shinsei_KANRI_TEL">#REF!</definedName>
    <definedName name="shinsei_KANRI_TOUROKU_KIKAN">[1]DATA!$H$743</definedName>
    <definedName name="shinsei_kanri04__address">[1]DATA!$H$812</definedName>
    <definedName name="shinsei_kanri04_JIMU_NAME">[1]DATA!$H$810</definedName>
    <definedName name="shinsei_kanri04_JIMU_NO">[1]DATA!$H$809</definedName>
    <definedName name="shinsei_kanri04_JIMU_SIKAKU">[1]DATA!$H$807</definedName>
    <definedName name="shinsei_kanri04_JIMU_TOUROKU_KIKAN">[1]DATA!$H$808</definedName>
    <definedName name="shinsei_kanri04_KENSETUSI_NO">[1]DATA!$H$804</definedName>
    <definedName name="shinsei_kanri04_NAME">[1]DATA!$H$805</definedName>
    <definedName name="shinsei_kanri04_POST_CODE">[1]DATA!$H$811</definedName>
    <definedName name="shinsei_kanri04_SIKAKU">[1]DATA!$H$802</definedName>
    <definedName name="shinsei_kanri04_TEL">[1]DATA!$H$813</definedName>
    <definedName name="shinsei_kanri04_TOUROKU_KIKAN">[1]DATA!$H$803</definedName>
    <definedName name="shinsei_kanri05__address">[1]DATA!$H$827</definedName>
    <definedName name="shinsei_kanri05_JIMU_NAME">[1]DATA!$H$825</definedName>
    <definedName name="shinsei_kanri05_JIMU_NO">[1]DATA!$H$824</definedName>
    <definedName name="shinsei_kanri05_JIMU_SIKAKU">[1]DATA!$H$822</definedName>
    <definedName name="shinsei_kanri05_JIMU_TOUROKU_KIKAN">[1]DATA!$H$823</definedName>
    <definedName name="shinsei_kanri05_KENSETUSI_NO">[1]DATA!$H$819</definedName>
    <definedName name="shinsei_kanri05_NAME">[1]DATA!$H$820</definedName>
    <definedName name="shinsei_kanri05_POST_CODE">[1]DATA!$H$826</definedName>
    <definedName name="shinsei_kanri05_SIKAKU">[1]DATA!$H$817</definedName>
    <definedName name="shinsei_kanri05_TEL">[1]DATA!$H$828</definedName>
    <definedName name="shinsei_kanri05_TOUROKU_KIKAN">[1]DATA!$H$818</definedName>
    <definedName name="shinsei_kanri06__address">[1]DATA!$H$842</definedName>
    <definedName name="shinsei_kanri06_JIMU_NAME">[1]DATA!$H$840</definedName>
    <definedName name="shinsei_kanri06_JIMU_NO">[1]DATA!$H$839</definedName>
    <definedName name="shinsei_kanri06_JIMU_SIKAKU">[1]DATA!$H$837</definedName>
    <definedName name="shinsei_kanri06_JIMU_TOUROKU_KIKAN">[1]DATA!$H$838</definedName>
    <definedName name="shinsei_kanri06_KENSETUSI_NO">[1]DATA!$H$834</definedName>
    <definedName name="shinsei_kanri06_NAME">[1]DATA!$H$835</definedName>
    <definedName name="shinsei_kanri06_POST_CODE">[1]DATA!$H$841</definedName>
    <definedName name="shinsei_kanri06_SIKAKU">[1]DATA!$H$832</definedName>
    <definedName name="shinsei_kanri06_TEL">[1]DATA!$H$843</definedName>
    <definedName name="shinsei_kanri06_TOUROKU_KIKAN">[1]DATA!$H$833</definedName>
    <definedName name="shinsei_kanri07__address">[1]DATA!$H$857</definedName>
    <definedName name="shinsei_kanri07_JIMU_NAME">[1]DATA!$H$855</definedName>
    <definedName name="shinsei_kanri07_JIMU_NO">[1]DATA!$H$854</definedName>
    <definedName name="shinsei_kanri07_JIMU_SIKAKU">[1]DATA!$H$852</definedName>
    <definedName name="shinsei_kanri07_JIMU_TOUROKU_KIKAN">[1]DATA!$H$853</definedName>
    <definedName name="shinsei_kanri07_KENSETUSI_NO">[1]DATA!$H$849</definedName>
    <definedName name="shinsei_kanri07_NAME">[1]DATA!$H$850</definedName>
    <definedName name="shinsei_kanri07_POST_CODE">[1]DATA!$H$856</definedName>
    <definedName name="shinsei_kanri07_SIKAKU">[1]DATA!$H$847</definedName>
    <definedName name="shinsei_kanri07_TEL">[1]DATA!$H$858</definedName>
    <definedName name="shinsei_kanri07_TOUROKU_KIKAN">[1]DATA!$H$848</definedName>
    <definedName name="shinsei_kanri08__address">[1]DATA!$H$872</definedName>
    <definedName name="shinsei_kanri08_JIMU_NAME">[1]DATA!$H$870</definedName>
    <definedName name="shinsei_kanri08_JIMU_NO">[1]DATA!$H$869</definedName>
    <definedName name="shinsei_kanri08_JIMU_SIKAKU">[1]DATA!$H$867</definedName>
    <definedName name="shinsei_kanri08_JIMU_TOUROKU_KIKAN">[1]DATA!$H$868</definedName>
    <definedName name="shinsei_kanri08_KENSETUSI_NO">[1]DATA!$H$864</definedName>
    <definedName name="shinsei_kanri08_NAME">[1]DATA!$H$865</definedName>
    <definedName name="shinsei_kanri08_POST_CODE">[1]DATA!$H$871</definedName>
    <definedName name="shinsei_kanri08_SIKAKU">[1]DATA!$H$862</definedName>
    <definedName name="shinsei_kanri08_TEL">[1]DATA!$H$873</definedName>
    <definedName name="shinsei_kanri08_TOUROKU_KIKAN">[1]DATA!$H$863</definedName>
    <definedName name="shinsei_kanri09__address">[1]DATA!$H$887</definedName>
    <definedName name="shinsei_kanri09_JIMU_NAME">[1]DATA!$H$885</definedName>
    <definedName name="shinsei_kanri09_JIMU_NO">[1]DATA!$H$884</definedName>
    <definedName name="shinsei_kanri09_JIMU_SIKAKU">[1]DATA!$H$882</definedName>
    <definedName name="shinsei_kanri09_JIMU_TOUROKU_KIKAN">[1]DATA!$H$883</definedName>
    <definedName name="shinsei_kanri09_KENSETUSI_NO">[1]DATA!$H$879</definedName>
    <definedName name="shinsei_kanri09_NAME">[1]DATA!$H$880</definedName>
    <definedName name="shinsei_kanri09_POST_CODE">[1]DATA!$H$886</definedName>
    <definedName name="shinsei_kanri09_SIKAKU">[1]DATA!$H$877</definedName>
    <definedName name="shinsei_kanri09_TEL">[1]DATA!$H$888</definedName>
    <definedName name="shinsei_kanri09_TOUROKU_KIKAN">[1]DATA!$H$878</definedName>
    <definedName name="shinsei_KANRI1__address">[1]DATA!$H$767</definedName>
    <definedName name="shinsei_KANRI1_JIMU_NAME">[1]DATA!$H$765</definedName>
    <definedName name="shinsei_KANRI1_JIMU_NO">[1]DATA!$H$764</definedName>
    <definedName name="shinsei_KANRI1_JIMU_SIKAKU">[1]DATA!$H$762</definedName>
    <definedName name="shinsei_KANRI1_JIMU_TOUROKU_KIKAN">[1]DATA!$H$763</definedName>
    <definedName name="shinsei_KANRI1_KENSETUSI_NO">[1]DATA!$H$759</definedName>
    <definedName name="shinsei_KANRI1_NAME">[1]DATA!$H$760</definedName>
    <definedName name="shinsei_KANRI1_POST_CODE">[1]DATA!$H$766</definedName>
    <definedName name="shinsei_KANRI1_SIKAKU">[1]DATA!$H$757</definedName>
    <definedName name="shinsei_KANRI1_TEL">[1]DATA!$H$768</definedName>
    <definedName name="shinsei_KANRI1_TOUROKU_KIKAN">[1]DATA!$H$758</definedName>
    <definedName name="shinsei_kanri10__address">[1]DATA!$H$902</definedName>
    <definedName name="shinsei_kanri10_JIMU_NAME">[1]DATA!$H$900</definedName>
    <definedName name="shinsei_kanri10_JIMU_NO">[1]DATA!$H$899</definedName>
    <definedName name="shinsei_kanri10_JIMU_SIKAKU">[1]DATA!$H$897</definedName>
    <definedName name="shinsei_kanri10_JIMU_TOUROKU_KIKAN">[1]DATA!$H$898</definedName>
    <definedName name="shinsei_kanri10_KENSETUSI_NO">[1]DATA!$H$894</definedName>
    <definedName name="shinsei_kanri10_NAME">[1]DATA!$H$895</definedName>
    <definedName name="shinsei_kanri10_POST_CODE">[1]DATA!$H$901</definedName>
    <definedName name="shinsei_kanri10_SIKAKU">[1]DATA!$H$892</definedName>
    <definedName name="shinsei_kanri10_TEL">[1]DATA!$H$903</definedName>
    <definedName name="shinsei_kanri10_TOUROKU_KIKAN">[1]DATA!$H$893</definedName>
    <definedName name="shinsei_kanri11__address">[1]DATA!$H$917</definedName>
    <definedName name="shinsei_kanri11_JIMU_NAME">[1]DATA!$H$915</definedName>
    <definedName name="shinsei_kanri11_JIMU_NO">[1]DATA!$H$914</definedName>
    <definedName name="shinsei_kanri11_JIMU_SIKAKU">[1]DATA!$H$912</definedName>
    <definedName name="shinsei_kanri11_JIMU_TOUROKU_KIKAN">[1]DATA!$H$913</definedName>
    <definedName name="shinsei_kanri11_KENSETUSI_NO">[1]DATA!$H$909</definedName>
    <definedName name="shinsei_kanri11_NAME">[1]DATA!$H$910</definedName>
    <definedName name="shinsei_kanri11_POST_CODE">[1]DATA!$H$916</definedName>
    <definedName name="shinsei_kanri11_SIKAKU">[1]DATA!$H$907</definedName>
    <definedName name="shinsei_kanri11_TEL">[1]DATA!$H$918</definedName>
    <definedName name="shinsei_kanri11_TOUROKU_KIKAN">[1]DATA!$H$908</definedName>
    <definedName name="shinsei_KANRI2__address">[1]DATA!$H$782</definedName>
    <definedName name="shinsei_KANRI2_JIMU_NAME">[1]DATA!$H$780</definedName>
    <definedName name="shinsei_KANRI2_JIMU_NO">[1]DATA!$H$779</definedName>
    <definedName name="shinsei_KANRI2_JIMU_SIKAKU">[1]DATA!$H$777</definedName>
    <definedName name="shinsei_KANRI2_JIMU_TOUROKU_KIKAN">[1]DATA!$H$778</definedName>
    <definedName name="shinsei_KANRI2_KENSETUSI_NO">[1]DATA!$H$774</definedName>
    <definedName name="shinsei_KANRI2_NAME">[1]DATA!$H$775</definedName>
    <definedName name="shinsei_KANRI2_POST_CODE">[1]DATA!$H$781</definedName>
    <definedName name="shinsei_KANRI2_SIKAKU">[1]DATA!$H$772</definedName>
    <definedName name="shinsei_KANRI2_TEL">[1]DATA!$H$783</definedName>
    <definedName name="shinsei_KANRI2_TOUROKU_KIKAN">[1]DATA!$H$773</definedName>
    <definedName name="shinsei_KANRI3__address">[1]DATA!$H$797</definedName>
    <definedName name="shinsei_KANRI3_JIMU_NAME">[1]DATA!$H$795</definedName>
    <definedName name="shinsei_KANRI3_JIMU_NO">[1]DATA!$H$794</definedName>
    <definedName name="shinsei_KANRI3_JIMU_SIKAKU">[1]DATA!$H$792</definedName>
    <definedName name="shinsei_KANRI3_JIMU_TOUROKU_KIKAN">[1]DATA!$H$793</definedName>
    <definedName name="shinsei_KANRI3_KENSETUSI_NO">[1]DATA!$H$789</definedName>
    <definedName name="shinsei_KANRI3_NAME">[1]DATA!$H$790</definedName>
    <definedName name="shinsei_KANRI3_POST_CODE">[1]DATA!$H$796</definedName>
    <definedName name="shinsei_KANRI3_SIKAKU">[1]DATA!$H$787</definedName>
    <definedName name="shinsei_KANRI3_TEL">[1]DATA!$H$798</definedName>
    <definedName name="shinsei_KANRI3_TOUROKU_KIKAN">[1]DATA!$H$788</definedName>
    <definedName name="shinsei_KANRYOU_KEIKA1_GOUKAKU_NO">[1]DATA!$H$1089</definedName>
    <definedName name="shinsei_KANRYOU_KEIKA1_KOUFU_DATE">[1]DATA!$H$1091</definedName>
    <definedName name="shinsei_KANRYOU_KEIKA1_KOUTEI">[1]DATA!$H$1093</definedName>
    <definedName name="shinsei_KENSA_NG_CAUSE">[1]DATA!$H$1770</definedName>
    <definedName name="shinsei_KENSA_RESULT">[1]DATA!$H$1360</definedName>
    <definedName name="shinsei_KENSAIN2_USER_ID">[3]DATA!$E$616</definedName>
    <definedName name="shinsei_KESSAI_OFFICE_ID__OFFICE_NAME">#REF!</definedName>
    <definedName name="shinsei_kouji">[1]DATA!$H$1013</definedName>
    <definedName name="shinsei_KOUJI_KANRYOU_DATE">[1]DATA!$H$1068</definedName>
    <definedName name="shinsei_KOUJI_TYAKUSYU_DATE">[3]DATA!$E$358</definedName>
    <definedName name="shinsei_KOUJI_YUKA_MENSEKI">[1]DATA!$H$1262</definedName>
    <definedName name="shinsei_KOUTEI1_TEXT">[3]DATA!$E$366</definedName>
    <definedName name="shinsei_KOUTEI2_TEXT">[3]DATA!$E$367</definedName>
    <definedName name="shinsei_KOUZOU_ROUTE2">[1]DATA!$H$1371</definedName>
    <definedName name="shinsei_KOUZOU_ROUTE2_KENSA_USER_ID">#REF!</definedName>
    <definedName name="shinsei_kuiki">#REF!</definedName>
    <definedName name="shinsei_NG_NOTIFY_BIKO">[1]DATA!$H$1721</definedName>
    <definedName name="shinsei_NG_NOTIFY_CAUSE">[1]DATA!$H$1720</definedName>
    <definedName name="shinsei_NG_NOTIFY_DATE">[1]DATA!$H$1716</definedName>
    <definedName name="shinsei_NG_NOTIFY_KENSA_DATE">[1]DATA!$H$1718</definedName>
    <definedName name="shinsei_NG_NOTIFY_LIMIT_DATE">[1]DATA!$H$1719</definedName>
    <definedName name="shinsei_NG_NOTIFY_USER_ID">[1]DATA!$H$1717</definedName>
    <definedName name="shinsei_NG_REPORT_DATE">[1]DATA!$H$1726</definedName>
    <definedName name="shinsei_NG1_NOTIFY_ID__NOTIFY_DOCNO">[1]DATA!$H$1722</definedName>
    <definedName name="shinsei_NG1_NOTIFY_ID__STRUCTNOTIFT_NOTIFT_DATE">[1]DATA!$H$1729</definedName>
    <definedName name="shinsei_NG1_NOTIFY_ID__STRUCTNOTIFT_NOTIFT_NO">[1]DATA!$H$1730</definedName>
    <definedName name="shinsei_NG1_NOTIFY_ID__STRUCTNOTIFT_TUIKA_DATE">[1]DATA!$H$1731</definedName>
    <definedName name="shinsei_NG1_NOTIFY_ID__STRUCTTUIKA_NOTIFT_DATE">[1]DATA!$H$1732</definedName>
    <definedName name="shinsei_NG2_NOTIFY_ID__KENSA_DATE">[1]DATA!$H$1738</definedName>
    <definedName name="shinsei_NG2_NOTIFY_ID__KENSAIN_USER_ID">[1]DATA!$H$1737</definedName>
    <definedName name="shinsei_NG2_NOTIFY_ID__LIMIT_DATE">[1]DATA!$H$1739</definedName>
    <definedName name="shinsei_NG2_NOTIFY_ID__NOTIFY_CAUSE">[1]DATA!$H$1740</definedName>
    <definedName name="shinsei_NG2_NOTIFY_ID__NOTIFY_DATE">[1]DATA!$H$1736</definedName>
    <definedName name="shinsei_NG2_NOTIFY_ID__NOTIFY_DOCNO">[1]DATA!$H$1742</definedName>
    <definedName name="shinsei_NG2_NOTIFY_ID__NOTIFY_NOTE">[1]DATA!$H$1741</definedName>
    <definedName name="shinsei_NG2_NOTIFY_ID__REPORT_DATE">[1]DATA!$H$1745</definedName>
    <definedName name="shinsei_NG3_NOTIFY_ID__KENSA_DATE">[1]DATA!$H$1751</definedName>
    <definedName name="shinsei_NG3_NOTIFY_ID__KENSAIN_USER_ID">[1]DATA!$H$1750</definedName>
    <definedName name="shinsei_NG3_NOTIFY_ID__LIMIT_DATE">[1]DATA!$H$1752</definedName>
    <definedName name="shinsei_NG3_NOTIFY_ID__NOTIFY_CAUSE">[1]DATA!$H$1753</definedName>
    <definedName name="shinsei_NG3_NOTIFY_ID__NOTIFY_DATE">[1]DATA!$H$1749</definedName>
    <definedName name="shinsei_NG3_NOTIFY_ID__NOTIFY_DOCNO">[1]DATA!$H$1755</definedName>
    <definedName name="shinsei_NG3_NOTIFY_ID__NOTIFY_NOTE">[1]DATA!$H$1754</definedName>
    <definedName name="shinsei_NG3_NOTIFY_ID__REPORT_DATE">[1]DATA!$H$1758</definedName>
    <definedName name="shinsei_NGX_NOTIFY_ID__KENSA_DATE">[1]DATA!$H$1764</definedName>
    <definedName name="shinsei_NGX_NOTIFY_ID__KENSAIN_USER_ID">[1]DATA!$H$1763</definedName>
    <definedName name="shinsei_NGX_NOTIFY_ID__NOTIFY_CAUSE">[1]DATA!$H$1765</definedName>
    <definedName name="shinsei_NGX_NOTIFY_ID__NOTIFY_DATE">[1]DATA!$H$1762</definedName>
    <definedName name="shinsei_NGX_NOTIFY_ID__NOTIFY_DOCNO">[1]DATA!$H$1767</definedName>
    <definedName name="shinsei_NGX_NOTIFY_ID__NOTIFY_NOTE">[1]DATA!$H$1766</definedName>
    <definedName name="shinsei_NGX_NOTIFY_ID__REPORT_DATE">[1]DATA!$H$1769</definedName>
    <definedName name="shinsei_NUSHI__address">[1]DATA!$H$285</definedName>
    <definedName name="shinsei_nushi_address">#REF!</definedName>
    <definedName name="shinsei_NUSHI_CORP">#REF!</definedName>
    <definedName name="shinsei_NUSHI_NAME">#REF!</definedName>
    <definedName name="shinsei_NUSHI_NAME_KANA">#REF!</definedName>
    <definedName name="shinsei_NUSHI_POST">#REF!</definedName>
    <definedName name="shinsei_NUSHI_POST_CODE">#REF!</definedName>
    <definedName name="shinsei_NUSHI_TEL">#REF!</definedName>
    <definedName name="shinsei_owner2">#REF!</definedName>
    <definedName name="shinsei_owner2__address">#REF!</definedName>
    <definedName name="shinsei_owner2_CORP">[1]DATA!$H$291</definedName>
    <definedName name="shinsei_owner2_NAME">[1]DATA!$H$294</definedName>
    <definedName name="shinsei_owner2_NAME_KANA">[1]DATA!$H$292</definedName>
    <definedName name="shinsei_owner2_POST">[1]DATA!$H$293</definedName>
    <definedName name="shinsei_owner2_POST_CODE">[1]DATA!$H$295</definedName>
    <definedName name="shinsei_owner2_TEL">[1]DATA!$H$297</definedName>
    <definedName name="shinsei_owner3">#REF!</definedName>
    <definedName name="shinsei_owner3__address">#REF!</definedName>
    <definedName name="shinsei_owner3_CORP">[1]DATA!$H$300</definedName>
    <definedName name="shinsei_owner3_NAME">[1]DATA!$H$303</definedName>
    <definedName name="shinsei_owner3_NAME_KANA">[1]DATA!$H$301</definedName>
    <definedName name="shinsei_owner3_POST">[1]DATA!$H$302</definedName>
    <definedName name="shinsei_owner3_POST_CODE">[1]DATA!$H$304</definedName>
    <definedName name="shinsei_owner3_TEL">[1]DATA!$H$306</definedName>
    <definedName name="shinsei_owner4">#REF!</definedName>
    <definedName name="shinsei_owner4__address">#REF!</definedName>
    <definedName name="shinsei_owner4_CORP">[1]DATA!$H$309</definedName>
    <definedName name="shinsei_owner4_NAME">[1]DATA!$H$312</definedName>
    <definedName name="shinsei_owner4_NAME_KANA">[1]DATA!$H$310</definedName>
    <definedName name="shinsei_owner4_POST">[1]DATA!$H$311</definedName>
    <definedName name="shinsei_owner4_POST_CODE">[1]DATA!$H$313</definedName>
    <definedName name="shinsei_owner4_TEL">[1]DATA!$H$315</definedName>
    <definedName name="shinsei_owner5">#REF!</definedName>
    <definedName name="shinsei_owner5__address">#REF!</definedName>
    <definedName name="shinsei_owner5_CORP">[1]DATA!$H$318</definedName>
    <definedName name="shinsei_owner5_NAME">[1]DATA!$H$321</definedName>
    <definedName name="shinsei_owner5_NAME_KANA">[1]DATA!$H$319</definedName>
    <definedName name="shinsei_owner5_POST">[1]DATA!$H$320</definedName>
    <definedName name="shinsei_owner5_POST_CODE">[1]DATA!$H$322</definedName>
    <definedName name="shinsei_owner5_TEL">[1]DATA!$H$324</definedName>
    <definedName name="shinsei_owner6">#REF!</definedName>
    <definedName name="shinsei_owner6__address">#REF!</definedName>
    <definedName name="shinsei_owner6_CORP">[1]DATA!$H$327</definedName>
    <definedName name="shinsei_owner6_NAME">[1]DATA!$H$330</definedName>
    <definedName name="shinsei_owner6_NAME_KANA">[1]DATA!$H$328</definedName>
    <definedName name="shinsei_owner6_POST">[1]DATA!$H$329</definedName>
    <definedName name="shinsei_owner6_POST_CODE">[1]DATA!$H$331</definedName>
    <definedName name="shinsei_owner6_TEL">[1]DATA!$H$333</definedName>
    <definedName name="shinsei_owner7__address">[1]DATA!$H$341</definedName>
    <definedName name="shinsei_owner7_CORP">[1]DATA!$H$336</definedName>
    <definedName name="shinsei_owner7_NAME">[1]DATA!$H$339</definedName>
    <definedName name="shinsei_owner7_NAME_KANA">[1]DATA!$H$337</definedName>
    <definedName name="shinsei_owner7_POST">[1]DATA!$H$338</definedName>
    <definedName name="shinsei_owner7_POST_CODE">[1]DATA!$H$340</definedName>
    <definedName name="shinsei_owner7_TEL">[1]DATA!$H$342</definedName>
    <definedName name="shinsei_owner8__address">[1]DATA!$H$350</definedName>
    <definedName name="shinsei_owner8_CORP">[1]DATA!$H$345</definedName>
    <definedName name="shinsei_owner8_NAME">[1]DATA!$H$348</definedName>
    <definedName name="shinsei_owner8_NAME_KANA">[1]DATA!$H$346</definedName>
    <definedName name="shinsei_owner8_POST">[1]DATA!$H$347</definedName>
    <definedName name="shinsei_owner8_POST_CODE">[1]DATA!$H$349</definedName>
    <definedName name="shinsei_owner8_TEL">[1]DATA!$H$351</definedName>
    <definedName name="shinsei_owner9__address">[1]DATA!$H$359</definedName>
    <definedName name="shinsei_owner9_CORP">[1]DATA!$H$354</definedName>
    <definedName name="shinsei_owner9_NAME">[1]DATA!$H$357</definedName>
    <definedName name="shinsei_owner9_NAME_KANA">[1]DATA!$H$355</definedName>
    <definedName name="shinsei_owner9_POST">[1]DATA!$H$356</definedName>
    <definedName name="shinsei_owner9_POST_CODE">[1]DATA!$H$358</definedName>
    <definedName name="shinsei_owner9_TEL">[1]DATA!$H$360</definedName>
    <definedName name="shinsei_PREF_OFFICE_FLAG">[1]DATA!$H$169</definedName>
    <definedName name="shinsei_PROVO_DATE">#REF!</definedName>
    <definedName name="shinsei_PROVO_NO">#REF!</definedName>
    <definedName name="shinsei_PROVO_TANTO_USER_ID">[1]DATA!$H$46</definedName>
    <definedName name="shinsei_PROVO_TORISAGE_DATE">#REF!</definedName>
    <definedName name="shinsei_PURIFIER_TANK_APPLY_FLAG">#REF!</definedName>
    <definedName name="shinsei_PURIFIER_TANK_APPLY_FLAG__umu">#REF!</definedName>
    <definedName name="shinsei_PURIFIER_TANK_FLAG">#REF!</definedName>
    <definedName name="shinsei_REPORT_DEST_DEPART_NAME">#REF!</definedName>
    <definedName name="shinsei_REPORT_DEST_FAX">[1]DATA!$H$137</definedName>
    <definedName name="shinsei_REPORT_DEST_GYOUSEI_KIND">[1]dDATA_cst!$I$54</definedName>
    <definedName name="shinsei_REPORT_DEST_GYOUSEI_KIND__base">[1]dDATA_cst!$I$50</definedName>
    <definedName name="shinsei_REPORT_DEST_GYOUSEI_KIND__base_point">[1]dDATA_cst!$F$62</definedName>
    <definedName name="shinsei_REPORT_DEST_GYOUSEI_KIND__case1">[1]dDATA_cst!$I$52</definedName>
    <definedName name="shinsei_REPORT_DEST_GYOUSEI_NAME">[1]DATA!$H$139</definedName>
    <definedName name="shinsei_REPORT_DEST_KIND">[1]DATA!$H$132</definedName>
    <definedName name="shinsei_REPORT_DEST_NAME">#REF!</definedName>
    <definedName name="shinsei_REPORT_DEST_SYUJI_NAME">[1]DATA!$H$138</definedName>
    <definedName name="shinsei_REPORT_HITUYOU_JIKOU">[3]DATA!$E$582</definedName>
    <definedName name="shinsei_SEKKEI__address">[1]DATA!$H$568</definedName>
    <definedName name="shinsei_sekkei_address">#REF!</definedName>
    <definedName name="shinsei_SEKKEI_DOC">#REF!</definedName>
    <definedName name="shinsei_SEKKEI_JIMU_NAME">#REF!</definedName>
    <definedName name="shinsei_SEKKEI_JIMU_NO">[1]DATA!$H$565</definedName>
    <definedName name="shinsei_sekkei_jimu_sikaku">#REF!</definedName>
    <definedName name="shinsei_SEKKEI_JIMU_TOUROKU_KIKAN">[1]DATA!$H$564</definedName>
    <definedName name="shinsei_SEKKEI_KENSETUSI_NO">[1]DATA!$H$560</definedName>
    <definedName name="shinsei_SEKKEI_NAME">#REF!</definedName>
    <definedName name="shinsei_SEKKEI_POST_CODE">#REF!</definedName>
    <definedName name="shinsei_SEKKEI_REGIST_DATE">#REF!</definedName>
    <definedName name="shinsei_sekkei_sikaku">#REF!</definedName>
    <definedName name="shinsei_SEKKEI_TEL">#REF!</definedName>
    <definedName name="shinsei_SEKKEI_TOUROKU_KIKAN">[1]DATA!$H$559</definedName>
    <definedName name="shinsei_sekkei04__address">[1]DATA!$H$631</definedName>
    <definedName name="shinsei_sekkei04_JIMU_NAME">[1]DATA!$H$629</definedName>
    <definedName name="shinsei_sekkei04_JIMU_NO">[1]DATA!$H$628</definedName>
    <definedName name="shinsei_sekkei04_JIMU_SIKAKU">[1]DATA!$H$626</definedName>
    <definedName name="shinsei_sekkei04_JIMU_TOUROKU_KIKAN">[1]DATA!$H$627</definedName>
    <definedName name="shinsei_sekkei04_KENSETUSI_NO">[1]DATA!$H$623</definedName>
    <definedName name="shinsei_sekkei04_NAME">[1]DATA!$H$624</definedName>
    <definedName name="shinsei_sekkei04_POST_CODE">[1]DATA!$H$630</definedName>
    <definedName name="shinsei_sekkei04_SIKAKU">[1]DATA!$H$621</definedName>
    <definedName name="shinsei_sekkei04_TEL">[1]DATA!$H$632</definedName>
    <definedName name="shinsei_sekkei04_TOUROKU_KIKAN">[1]DATA!$H$622</definedName>
    <definedName name="shinsei_sekkei05__address">[1]DATA!$H$646</definedName>
    <definedName name="shinsei_sekkei05_JIMU_NAME">[1]DATA!$H$644</definedName>
    <definedName name="shinsei_sekkei05_JIMU_NO">[1]DATA!$H$643</definedName>
    <definedName name="shinsei_sekkei05_JIMU_SIKAKU">[1]DATA!$H$641</definedName>
    <definedName name="shinsei_sekkei05_JIMU_TOUROKU_KIKAN">[1]DATA!$H$642</definedName>
    <definedName name="shinsei_sekkei05_KENSETUSI_NO">[1]DATA!$H$638</definedName>
    <definedName name="shinsei_sekkei05_NAME">[1]DATA!$H$639</definedName>
    <definedName name="shinsei_sekkei05_POST_CODE">[1]DATA!$H$645</definedName>
    <definedName name="shinsei_sekkei05_SIKAKU">[1]DATA!$H$636</definedName>
    <definedName name="shinsei_sekkei05_TEL">[1]DATA!$H$647</definedName>
    <definedName name="shinsei_sekkei05_TOUROKU_KIKAN">[1]DATA!$H$637</definedName>
    <definedName name="shinsei_sekkei06__address">[1]DATA!$H$661</definedName>
    <definedName name="shinsei_sekkei06_JIMU_NAME">[1]DATA!$H$659</definedName>
    <definedName name="shinsei_sekkei06_JIMU_NO">[1]DATA!$H$658</definedName>
    <definedName name="shinsei_sekkei06_JIMU_SIKAKU">[1]DATA!$H$656</definedName>
    <definedName name="shinsei_sekkei06_JIMU_TOUROKU_KIKAN">[1]DATA!$H$657</definedName>
    <definedName name="shinsei_sekkei06_KENSETUSI_NO">[1]DATA!$H$653</definedName>
    <definedName name="shinsei_sekkei06_NAME">[1]DATA!$H$654</definedName>
    <definedName name="shinsei_sekkei06_POST_CODE">[1]DATA!$H$660</definedName>
    <definedName name="shinsei_sekkei06_SIKAKU">[1]DATA!$H$651</definedName>
    <definedName name="shinsei_sekkei06_TEL">[1]DATA!$H$662</definedName>
    <definedName name="shinsei_sekkei06_TOUROKU_KIKAN">[1]DATA!$H$652</definedName>
    <definedName name="shinsei_sekkei07__address">[1]DATA!$H$676</definedName>
    <definedName name="shinsei_sekkei07_JIMU_NAME">[1]DATA!$H$674</definedName>
    <definedName name="shinsei_sekkei07_JIMU_NO">[1]DATA!$H$673</definedName>
    <definedName name="shinsei_sekkei07_JIMU_SIKAKU">[1]DATA!$H$671</definedName>
    <definedName name="shinsei_sekkei07_JIMU_TOUROKU_KIKAN">[1]DATA!$H$672</definedName>
    <definedName name="shinsei_sekkei07_KENSETUSI_NO">[1]DATA!$H$668</definedName>
    <definedName name="shinsei_sekkei07_NAME">[1]DATA!$H$669</definedName>
    <definedName name="shinsei_sekkei07_POST_CODE">[1]DATA!$H$675</definedName>
    <definedName name="shinsei_sekkei07_SIKAKU">[1]DATA!$H$666</definedName>
    <definedName name="shinsei_sekkei07_TEL">[1]DATA!$H$677</definedName>
    <definedName name="shinsei_sekkei07_TOUROKU_KIKAN">[1]DATA!$H$667</definedName>
    <definedName name="shinsei_sekkei08__address">[1]DATA!$H$691</definedName>
    <definedName name="shinsei_sekkei08_JIMU_NAME">[1]DATA!$H$689</definedName>
    <definedName name="shinsei_sekkei08_JIMU_NO">[1]DATA!$H$688</definedName>
    <definedName name="shinsei_sekkei08_JIMU_SIKAKU">[1]DATA!$H$686</definedName>
    <definedName name="shinsei_sekkei08_JIMU_TOUROKU_KIKAN">[1]DATA!$H$687</definedName>
    <definedName name="shinsei_sekkei08_KENSETUSI_NO">[1]DATA!$H$683</definedName>
    <definedName name="shinsei_sekkei08_NAME">[1]DATA!$H$684</definedName>
    <definedName name="shinsei_sekkei08_POST_CODE">[1]DATA!$H$690</definedName>
    <definedName name="shinsei_sekkei08_SIKAKU">[1]DATA!$H$681</definedName>
    <definedName name="shinsei_sekkei08_TEL">[1]DATA!$H$692</definedName>
    <definedName name="shinsei_sekkei08_TOUROKU_KIKAN">[1]DATA!$H$682</definedName>
    <definedName name="shinsei_sekkei09__address">[1]DATA!$H$706</definedName>
    <definedName name="shinsei_sekkei09_JIMU_NAME">[1]DATA!$H$704</definedName>
    <definedName name="shinsei_sekkei09_JIMU_NO">[1]DATA!$H$703</definedName>
    <definedName name="shinsei_sekkei09_JIMU_SIKAKU">[1]DATA!$H$701</definedName>
    <definedName name="shinsei_sekkei09_JIMU_TOUROKU_KIKAN">[1]DATA!$H$702</definedName>
    <definedName name="shinsei_sekkei09_KENSETUSI_NO">[1]DATA!$H$698</definedName>
    <definedName name="shinsei_sekkei09_NAME">[1]DATA!$H$699</definedName>
    <definedName name="shinsei_sekkei09_POST_CODE">[1]DATA!$H$705</definedName>
    <definedName name="shinsei_sekkei09_SIKAKU">[1]DATA!$H$696</definedName>
    <definedName name="shinsei_sekkei09_TEL">[1]DATA!$H$707</definedName>
    <definedName name="shinsei_sekkei09_TOUROKU_KIKAN">[1]DATA!$H$697</definedName>
    <definedName name="shinsei_SEKKEI1__address">[1]DATA!$H$586</definedName>
    <definedName name="shinsei_SEKKEI1_JIMU_NAME">[1]DATA!$H$584</definedName>
    <definedName name="shinsei_SEKKEI1_JIMU_NO">[1]DATA!$H$583</definedName>
    <definedName name="shinsei_SEKKEI1_JIMU_SIKAKU">[1]DATA!$H$581</definedName>
    <definedName name="shinsei_SEKKEI1_JIMU_TOUROKU_KIKAN">[1]DATA!$H$582</definedName>
    <definedName name="shinsei_SEKKEI1_KENSETUSI_NO">[1]DATA!$H$578</definedName>
    <definedName name="shinsei_SEKKEI1_NAME">[1]DATA!$H$579</definedName>
    <definedName name="shinsei_SEKKEI1_POST_CODE">[1]DATA!$H$585</definedName>
    <definedName name="shinsei_SEKKEI1_SIKAKU">[1]DATA!$H$576</definedName>
    <definedName name="shinsei_SEKKEI1_TEL">[1]DATA!$H$587</definedName>
    <definedName name="shinsei_SEKKEI1_TOUROKU_KIKAN">[1]DATA!$H$577</definedName>
    <definedName name="shinsei_sekkei10__address">[1]DATA!$H$721</definedName>
    <definedName name="shinsei_sekkei10_JIMU_NAME">[1]DATA!$H$719</definedName>
    <definedName name="shinsei_sekkei10_JIMU_NO">[1]DATA!$H$718</definedName>
    <definedName name="shinsei_sekkei10_JIMU_SIKAKU">[1]DATA!$H$716</definedName>
    <definedName name="shinsei_sekkei10_JIMU_TOUROKU_KIKAN">[1]DATA!$H$717</definedName>
    <definedName name="shinsei_sekkei10_KENSETUSI_NO">[1]DATA!$H$713</definedName>
    <definedName name="shinsei_sekkei10_NAME">[1]DATA!$H$714</definedName>
    <definedName name="shinsei_sekkei10_POST_CODE">[1]DATA!$H$720</definedName>
    <definedName name="shinsei_sekkei10_SIKAKU">[1]DATA!$H$711</definedName>
    <definedName name="shinsei_sekkei10_TEL">[1]DATA!$H$722</definedName>
    <definedName name="shinsei_sekkei10_TOUROKU_KIKAN">[1]DATA!$H$712</definedName>
    <definedName name="shinsei_sekkei11__address">[1]DATA!$H$736</definedName>
    <definedName name="shinsei_sekkei11_JIMU_NAME">[1]DATA!$H$734</definedName>
    <definedName name="shinsei_sekkei11_JIMU_NO">[1]DATA!$H$733</definedName>
    <definedName name="shinsei_sekkei11_JIMU_SIKAKU">[1]DATA!$H$731</definedName>
    <definedName name="shinsei_sekkei11_JIMU_TOUROKU_KIKAN">[1]DATA!$H$732</definedName>
    <definedName name="shinsei_sekkei11_KENSETUSI_NO">[1]DATA!$H$728</definedName>
    <definedName name="shinsei_sekkei11_NAME">[1]DATA!$H$729</definedName>
    <definedName name="shinsei_sekkei11_POST_CODE">[1]DATA!$H$735</definedName>
    <definedName name="shinsei_sekkei11_SIKAKU">[1]DATA!$H$726</definedName>
    <definedName name="shinsei_sekkei11_TEL">[1]DATA!$H$737</definedName>
    <definedName name="shinsei_sekkei11_TOUROKU_KIKAN">[1]DATA!$H$727</definedName>
    <definedName name="shinsei_SEKKEI2__address">[1]DATA!$H$601</definedName>
    <definedName name="shinsei_SEKKEI2_JIMU_NAME">[1]DATA!$H$599</definedName>
    <definedName name="shinsei_SEKKEI2_JIMU_NO">[1]DATA!$H$598</definedName>
    <definedName name="shinsei_SEKKEI2_JIMU_SIKAKU">[1]DATA!$H$596</definedName>
    <definedName name="shinsei_SEKKEI2_JIMU_TOUROKU_KIKAN">[1]DATA!$H$597</definedName>
    <definedName name="shinsei_SEKKEI2_KENSETUSI_NO">[1]DATA!$H$593</definedName>
    <definedName name="shinsei_SEKKEI2_NAME">[1]DATA!$H$594</definedName>
    <definedName name="shinsei_SEKKEI2_POST_CODE">[1]DATA!$H$600</definedName>
    <definedName name="shinsei_SEKKEI2_SIKAKU">[1]DATA!$H$591</definedName>
    <definedName name="shinsei_SEKKEI2_TEL">[1]DATA!$H$602</definedName>
    <definedName name="shinsei_SEKKEI2_TOUROKU_KIKAN">[1]DATA!$H$592</definedName>
    <definedName name="shinsei_SEKKEI3__address">[1]DATA!$H$616</definedName>
    <definedName name="shinsei_SEKKEI3_JIMU_NAME">[1]DATA!$H$614</definedName>
    <definedName name="shinsei_SEKKEI3_JIMU_NO">[1]DATA!$H$613</definedName>
    <definedName name="shinsei_SEKKEI3_JIMU_SIKAKU">[1]DATA!$H$611</definedName>
    <definedName name="shinsei_SEKKEI3_JIMU_TOUROKU_KIKAN">[1]DATA!$H$612</definedName>
    <definedName name="shinsei_SEKKEI3_KENSETUSI_NO">[1]DATA!$H$608</definedName>
    <definedName name="shinsei_SEKKEI3_NAME">[1]DATA!$H$609</definedName>
    <definedName name="shinsei_SEKKEI3_POST_CODE">[1]DATA!$H$615</definedName>
    <definedName name="shinsei_SEKKEI3_SIKAKU">[1]DATA!$H$606</definedName>
    <definedName name="shinsei_SEKKEI3_TEL">[1]DATA!$H$617</definedName>
    <definedName name="shinsei_SEKKEI3_TOUROKU_KIKAN">[1]DATA!$H$607</definedName>
    <definedName name="shinsei_SEKOU__address">[1]DATA!$H$925</definedName>
    <definedName name="shinsei_sekou_address">#REF!</definedName>
    <definedName name="shinsei_SEKOU_JIMU_NAME">#REF!</definedName>
    <definedName name="shinsei_SEKOU_JIMU_NO">[1]DATA!$H$923</definedName>
    <definedName name="shinsei_sekou_jimu_sikaku">#REF!</definedName>
    <definedName name="shinsei_SEKOU_JIMU_TOUROKU_KIKAN">[1]DATA!$H$922</definedName>
    <definedName name="shinsei_SEKOU_NAME">#REF!</definedName>
    <definedName name="shinsei_SEKOU_POST_CODE">#REF!</definedName>
    <definedName name="shinsei_SEKOU_REGIST_DATE">#REF!</definedName>
    <definedName name="shinsei_SEKOU_TEL">#REF!</definedName>
    <definedName name="shinsei_sekou2__address">[1]DATA!$H$934</definedName>
    <definedName name="shinsei_sekou2_ADDRESS">[1]DATA!$H$935</definedName>
    <definedName name="shinsei_sekou2_JIMU_NAME">[1]DATA!$H$933</definedName>
    <definedName name="shinsei_sekou2_JIMU_NO">[1]DATA!$H$932</definedName>
    <definedName name="shinsei_sekou2_JIMU_TOUROKU_KIKAN">[1]DATA!$H$931</definedName>
    <definedName name="shinsei_sekou2_NAME">[1]DATA!$H$930</definedName>
    <definedName name="shinsei_sekou2_TEL">[1]DATA!$H$936</definedName>
    <definedName name="shinsei_sekou3__address">[1]DATA!$H$943</definedName>
    <definedName name="shinsei_sekou3_ADDRESS">[1]DATA!$H$944</definedName>
    <definedName name="shinsei_sekou3_JIMU_NAME">[1]DATA!$H$942</definedName>
    <definedName name="shinsei_sekou3_JIMU_NO">[1]DATA!$H$941</definedName>
    <definedName name="shinsei_sekou3_JIMU_TOUROKU_KIKAN">[1]DATA!$H$940</definedName>
    <definedName name="shinsei_sekou3_NAME">[1]DATA!$H$939</definedName>
    <definedName name="shinsei_sekou3_TEL">[1]DATA!$H$945</definedName>
    <definedName name="shinsei_sekou4__address">[1]DATA!$H$952</definedName>
    <definedName name="shinsei_sekou4_ADDRESS">[1]DATA!$H$953</definedName>
    <definedName name="shinsei_sekou4_JIMU_NAME">[1]DATA!$H$951</definedName>
    <definedName name="shinsei_sekou4_JIMU_NO">[1]DATA!$H$950</definedName>
    <definedName name="shinsei_sekou4_JIMU_TOUROKU_KIKAN">[1]DATA!$H$949</definedName>
    <definedName name="shinsei_sekou4_NAME">[1]DATA!$H$948</definedName>
    <definedName name="shinsei_sekou4_TEL">[1]DATA!$H$954</definedName>
    <definedName name="shinsei_sekou5__address">[1]DATA!$H$961</definedName>
    <definedName name="shinsei_sekou5_ADDRESS">[1]DATA!$H$962</definedName>
    <definedName name="shinsei_sekou5_JIMU_NAME">[1]DATA!$H$960</definedName>
    <definedName name="shinsei_sekou5_JIMU_NO">[1]DATA!$H$959</definedName>
    <definedName name="shinsei_sekou5_JIMU_TOUROKU_KIKAN">[1]DATA!$H$958</definedName>
    <definedName name="shinsei_sekou5_NAME">[1]DATA!$H$957</definedName>
    <definedName name="shinsei_sekou5_TEL">[1]DATA!$H$963</definedName>
    <definedName name="shinsei_sekou6__address">[1]DATA!$H$970</definedName>
    <definedName name="shinsei_sekou6_ADDRESS">[1]DATA!$H$971</definedName>
    <definedName name="shinsei_sekou6_JIMU_NAME">[1]DATA!$H$969</definedName>
    <definedName name="shinsei_sekou6_JIMU_NO">[1]DATA!$H$968</definedName>
    <definedName name="shinsei_sekou6_JIMU_TOUROKU_KIKAN">[1]DATA!$H$967</definedName>
    <definedName name="shinsei_sekou6_NAME">[1]DATA!$H$966</definedName>
    <definedName name="shinsei_sekou6_TEL">[1]DATA!$H$972</definedName>
    <definedName name="shinsei_SEPTICTANK_KOUZOU_SYURUI">[1]DATA!$H$1177</definedName>
    <definedName name="shinsei_SETUBI__address">#REF!</definedName>
    <definedName name="shinsei_SETUBI_COMPANY">#REF!</definedName>
    <definedName name="shinsei_SETUBI_DOC">#REF!</definedName>
    <definedName name="shinsei_SETUBI_NAME">#REF!</definedName>
    <definedName name="shinsei_SETUBI_POST_CODE">#REF!</definedName>
    <definedName name="shinsei_SETUBI_REGIST_NO">#REF!</definedName>
    <definedName name="shinsei_SETUBI_TEL">#REF!</definedName>
    <definedName name="shinsei_STR_1ST_USER_ID">[1]DATA!$H$48</definedName>
    <definedName name="shinsei_STR_2ND_USER_ID">[1]DATA!$H$49</definedName>
    <definedName name="shinsei_STR_ACCEPT_DATE">#REF!</definedName>
    <definedName name="shinsei_STR_CALC_BOOK_FLAG">#REF!</definedName>
    <definedName name="shinsei_STR_EXCEEDED_DATE">[1]DATA!$H$1436</definedName>
    <definedName name="shinsei_STR_EXCEEDED_ISSUE_DATE">[3]DATA!$E$482</definedName>
    <definedName name="shinsei_STR_SEKKEI___address">[1]DATA_StructuralCalc!$H$26</definedName>
    <definedName name="shinsei_STR_SEKKEI_EMAIL">[1]DATA_StructuralCalc!$H$27</definedName>
    <definedName name="shinsei_STR_SEKKEI_FAX">[1]DATA_StructuralCalc!$H$29</definedName>
    <definedName name="shinsei_STR_SEKKEI_JIMU_NAME">[1]DATA_StructuralCalc!$H$24</definedName>
    <definedName name="shinsei_STR_SEKKEI_NAME">[1]DATA_StructuralCalc!$H$25</definedName>
    <definedName name="shinsei_STR_SEKKEI_TEL">[1]DATA_StructuralCalc!$H$28</definedName>
    <definedName name="shinsei_STR_SEND_DATE">#REF!</definedName>
    <definedName name="shinsei_STR_SHINSEI_TOWERS">[1]DATA!$H$1425</definedName>
    <definedName name="shinsei_STR_TOTAL_CHARGE">[1]DATA_fee_detail!$G$25</definedName>
    <definedName name="shinsei_STRIRAI_DATE">[1]DATA!$H$1433</definedName>
    <definedName name="shinsei_STRIRAI_DOCNO">[1]DATA_StructuralCalc!$H$48</definedName>
    <definedName name="shinsei_STRIRAI_TEKIHAN_ACCEPT_DATE">[1]DATA_StructuralCalc!$H$50</definedName>
    <definedName name="shinsei_STRIRAI_TEKIHAN_ACCEPT_NO">[1]DATA_StructuralCalc!$H$51</definedName>
    <definedName name="shinsei_STRIRAI_TEKIHAN_LAST_NO">[1]DATA_StructuralCalc!$H$53</definedName>
    <definedName name="shinsei_STRPROVO_IRAIYOTEI_DATE">[1]DATA_StructuralCalc!$H$38</definedName>
    <definedName name="shinsei_STRPROVO_NOTE">[1]DATA_StructuralCalc!$H$43</definedName>
    <definedName name="shinsei_STRPROVO_NOTIFY_DATE">[1]DATA!$H$1432</definedName>
    <definedName name="shinsei_STRPROVO_SEIGEN_BESSI">[1]DATA_StructuralCalc!$H$41</definedName>
    <definedName name="shinsei_STRPROVO_SEIGEN_MITEI">[1]DATA_StructuralCalc!$H$42</definedName>
    <definedName name="shinsei_STRTORISAGE_CAUSE">[1]DATA_StructuralCalc!$H$67</definedName>
    <definedName name="shinsei_STRTORISAGE_TEISYUTU_DATE">[1]DATA!$H$1437</definedName>
    <definedName name="shinsei_strtower01_BUILD_KUBUN_TEXT">[1]DATA_StructuralCalc!$H$191</definedName>
    <definedName name="shinsei_strtower01_CHARGE">[1]DATA_StructuralCalc!$H$293</definedName>
    <definedName name="shinsei_strtower01_CHARGE_KEISAN_NOTE">[1]DATA_StructuralCalc!$H$298</definedName>
    <definedName name="shinsei_strtower01_CHARGE_SANTEI_MENSEKI">[1]DATA_StructuralCalc!$H$297</definedName>
    <definedName name="shinsei_strtower01_CHARGE_TOTAL">[1]DATA_StructuralCalc!$H$296</definedName>
    <definedName name="shinsei_strtower01_CHARGE_WARIMASHI">[1]DATA_StructuralCalc!$H$295</definedName>
    <definedName name="shinsei_strtower01_DISK_FLAG">[1]DATA_StructuralCalc!$H$292</definedName>
    <definedName name="shinsei_strtower01_JUDGE">[1]DATA_StructuralCalc!$H$166</definedName>
    <definedName name="shinsei_strtower01_KAISU_TIJYOU">[1]DATA_StructuralCalc!$H$187</definedName>
    <definedName name="shinsei_strtower01_KAISU_TIKA">[1]DATA_StructuralCalc!$H$188</definedName>
    <definedName name="shinsei_strtower01_KAISU_TOUYA">[1]DATA_StructuralCalc!$H$189</definedName>
    <definedName name="shinsei_strtower01_KEISAN_X_ROUTE">[1]DATA_StructuralCalc!$H$300</definedName>
    <definedName name="shinsei_strtower01_KEISAN_Y_ROUTE">[1]DATA_StructuralCalc!$H$301</definedName>
    <definedName name="shinsei_strtower01_KOUJI_TEXT">[1]DATA_StructuralCalc!$H$168</definedName>
    <definedName name="shinsei_strtower01_KOUZOU_KEISAN_TEXT">[1]DATA_StructuralCalc!$H$176</definedName>
    <definedName name="shinsei_strtower01_KOUZOU_TEXT">[1]DATA_StructuralCalc!$H$174</definedName>
    <definedName name="shinsei_strtower01_MAX_NOKI_TAKASA">[1]DATA_StructuralCalc!$H$185</definedName>
    <definedName name="shinsei_strtower01_MAX_TAKASA">[1]DATA_StructuralCalc!$H$184</definedName>
    <definedName name="shinsei_strtower01_MENJYO_TEXT">[1]DATA_StructuralCalc!$H$194</definedName>
    <definedName name="shinsei_strtower01_MENSEKI">[1]DATA_StructuralCalc!$H$182</definedName>
    <definedName name="shinsei_strtower01_prgo01_MAKER_NAME">[1]DATA_StructuralCalc!$H$207</definedName>
    <definedName name="shinsei_strtower01_prgo01_NAME">[1]DATA_StructuralCalc!$H$202</definedName>
    <definedName name="shinsei_strtower01_prgo01_NINTEI_DATE">[1]DATA_StructuralCalc!$H$206</definedName>
    <definedName name="shinsei_strtower01_prgo01_NINTEI_NO">[1]DATA_StructuralCalc!$H$205</definedName>
    <definedName name="shinsei_strtower01_prgo01_VER">[1]DATA_StructuralCalc!$H$203</definedName>
    <definedName name="shinsei_strtower01_prgo02_MAKER_NAME">[1]DATA_StructuralCalc!$H$228</definedName>
    <definedName name="shinsei_strtower01_prgo02_NAME">[1]DATA_StructuralCalc!$H$223</definedName>
    <definedName name="shinsei_strtower01_prgo02_NINTEI_DATE">[1]DATA_StructuralCalc!$H$227</definedName>
    <definedName name="shinsei_strtower01_prgo02_NINTEI_NO">[1]DATA_StructuralCalc!$H$226</definedName>
    <definedName name="shinsei_strtower01_prgo02_VER">[1]DATA_StructuralCalc!$H$224</definedName>
    <definedName name="shinsei_strtower01_prgo03_MAKER_NAME">[1]DATA_StructuralCalc!$H$243</definedName>
    <definedName name="shinsei_strtower01_prgo03_NAME">[1]DATA_StructuralCalc!$H$238</definedName>
    <definedName name="shinsei_strtower01_prgo03_NINTEI_DATE">[1]DATA_StructuralCalc!$H$242</definedName>
    <definedName name="shinsei_strtower01_prgo03_NINTEI_NO">[1]DATA_StructuralCalc!$H$241</definedName>
    <definedName name="shinsei_strtower01_prgo03_VER">[1]DATA_StructuralCalc!$H$239</definedName>
    <definedName name="shinsei_strtower01_prgo04_MAKER_NAME">[1]DATA_StructuralCalc!$H$258</definedName>
    <definedName name="shinsei_strtower01_prgo04_NAME">[1]DATA_StructuralCalc!$H$253</definedName>
    <definedName name="shinsei_strtower01_prgo04_NINTEI_DATE">[1]DATA_StructuralCalc!$H$257</definedName>
    <definedName name="shinsei_strtower01_prgo04_NINTEI_NO">[1]DATA_StructuralCalc!$H$256</definedName>
    <definedName name="shinsei_strtower01_prgo04_VER">[1]DATA_StructuralCalc!$H$254</definedName>
    <definedName name="shinsei_strtower01_prgo05_MAKER_NAME">[1]DATA_StructuralCalc!$H$273</definedName>
    <definedName name="shinsei_strtower01_prgo05_NAME">[1]DATA_StructuralCalc!$H$268</definedName>
    <definedName name="shinsei_strtower01_prgo05_NINTEI_DATE">[1]DATA_StructuralCalc!$H$272</definedName>
    <definedName name="shinsei_strtower01_prgo05_NINTEI_NO">[1]DATA_StructuralCalc!$H$271</definedName>
    <definedName name="shinsei_strtower01_prgo05_VER">[1]DATA_StructuralCalc!$H$269</definedName>
    <definedName name="shinsei_strtower01_PROGRAM_KIND">[1]DATA_StructuralCalc!$H$195</definedName>
    <definedName name="shinsei_strtower01_PROGRAM_KIND__hyouka__box">[1]DATA_StructuralCalc!$H$199</definedName>
    <definedName name="shinsei_strtower01_PROGRAM_KIND__nintei__box">[1]DATA_StructuralCalc!$H$198</definedName>
    <definedName name="shinsei_strtower01_PROGRAM_KIND__sonota__box">[1]DATA_StructuralCalc!$H$200</definedName>
    <definedName name="shinsei_strtower01_PROGRAM_KIND_SONOTA">[1]DATA_StructuralCalc!$H$303</definedName>
    <definedName name="shinsei_strtower01_REI80_2_KOKUJI_TEXT">[1]DATA_StructuralCalc!$H$196</definedName>
    <definedName name="shinsei_strtower01_STR_TOWER_NAME">[1]DATA_StructuralCalc!$H$165</definedName>
    <definedName name="shinsei_strtower01_STR_TOWER_NO">[1]DATA_StructuralCalc!$H$162</definedName>
    <definedName name="shinsei_strtower01_STR_TOWER_YOUTO_TEXT">[1]DATA_StructuralCalc!$H$167</definedName>
    <definedName name="shinsei_strtower01_TOWER_NO">[1]DATA_StructuralCalc!$H$161</definedName>
    <definedName name="shinsei_strtower02_BUILD_KUBUN">[1]DATA_StructuralCalc!$H$326</definedName>
    <definedName name="shinsei_strtower02_BUILD_KUBUN_TEXT">[1]DATA_StructuralCalc!$H$327</definedName>
    <definedName name="shinsei_strtower02_CHARGE">[1]DATA_StructuralCalc!$H$428</definedName>
    <definedName name="shinsei_strtower02_CHARGE_KEISAN_NOTE">[1]DATA_StructuralCalc!$H$433</definedName>
    <definedName name="shinsei_strtower02_CHARGE_SANTEI_MENSEKI">[1]DATA_StructuralCalc!$H$432</definedName>
    <definedName name="shinsei_strtower02_CHARGE_TOTAL">[1]DATA_StructuralCalc!$H$431</definedName>
    <definedName name="shinsei_strtower02_CHARGE_WARIMASHI">[1]DATA_StructuralCalc!$H$430</definedName>
    <definedName name="shinsei_strtower02_DISK_FLAG">[1]DATA_StructuralCalc!$H$427</definedName>
    <definedName name="shinsei_strtower02_JUDGE">[1]DATA_StructuralCalc!$H$311</definedName>
    <definedName name="shinsei_strtower02_KAISU_TIJYOU">[1]DATA_StructuralCalc!$H$323</definedName>
    <definedName name="shinsei_strtower02_KAISU_TIKA">[1]DATA_StructuralCalc!$H$324</definedName>
    <definedName name="shinsei_strtower02_KAISU_TOUYA">[1]DATA_StructuralCalc!$H$325</definedName>
    <definedName name="shinsei_strtower02_KEISAN_X_ROUTE">[1]DATA_StructuralCalc!$H$435</definedName>
    <definedName name="shinsei_strtower02_KEISAN_Y_ROUTE">[1]DATA_StructuralCalc!$H$436</definedName>
    <definedName name="shinsei_strtower02_KOUJI_TEXT">[1]DATA_StructuralCalc!$H$313</definedName>
    <definedName name="shinsei_strtower02_KOUZOU_KEISAN">[1]DATA_StructuralCalc!$H$316</definedName>
    <definedName name="shinsei_strtower02_KOUZOU_KEISAN_TEXT">[1]DATA_StructuralCalc!$H$317</definedName>
    <definedName name="shinsei_strtower02_KOUZOU_TEXT">[1]DATA_StructuralCalc!$H$315</definedName>
    <definedName name="shinsei_strtower02_MAX_NOKI_TAKASA">[1]DATA_StructuralCalc!$H$321</definedName>
    <definedName name="shinsei_strtower02_MAX_TAKASA">[1]DATA_StructuralCalc!$H$320</definedName>
    <definedName name="shinsei_strtower02_MENJYO_TEXT">[1]DATA_StructuralCalc!$H$330</definedName>
    <definedName name="shinsei_strtower02_MENSEKI">[1]DATA_StructuralCalc!$H$318</definedName>
    <definedName name="shinsei_strtower02_prgo01_MAKER_NAME">[1]DATA_StructuralCalc!$H$342</definedName>
    <definedName name="shinsei_strtower02_prgo01_NAME">[1]DATA_StructuralCalc!$H$337</definedName>
    <definedName name="shinsei_strtower02_prgo01_NINTEI_DATE">[1]DATA_StructuralCalc!$H$341</definedName>
    <definedName name="shinsei_strtower02_prgo01_NINTEI_NO">[1]DATA_StructuralCalc!$H$340</definedName>
    <definedName name="shinsei_strtower02_prgo01_VER">[1]DATA_StructuralCalc!$H$338</definedName>
    <definedName name="shinsei_strtower02_prgo02_MAKER_NAME">[1]DATA_StructuralCalc!$H$363</definedName>
    <definedName name="shinsei_strtower02_prgo02_NAME">[1]DATA_StructuralCalc!$H$358</definedName>
    <definedName name="shinsei_strtower02_prgo02_NINTEI_DATE">[1]DATA_StructuralCalc!$H$362</definedName>
    <definedName name="shinsei_strtower02_prgo02_NINTEI_NO">[1]DATA_StructuralCalc!$H$361</definedName>
    <definedName name="shinsei_strtower02_prgo02_VER">[1]DATA_StructuralCalc!$H$359</definedName>
    <definedName name="shinsei_strtower02_prgo03_MAKER_NAME">[1]DATA_StructuralCalc!$H$378</definedName>
    <definedName name="shinsei_strtower02_prgo03_NAME">[1]DATA_StructuralCalc!$H$373</definedName>
    <definedName name="shinsei_strtower02_prgo03_NINTEI_DATE">[1]DATA_StructuralCalc!$H$377</definedName>
    <definedName name="shinsei_strtower02_prgo03_NINTEI_NO">[1]DATA_StructuralCalc!$H$376</definedName>
    <definedName name="shinsei_strtower02_prgo03_VER">[1]DATA_StructuralCalc!$H$374</definedName>
    <definedName name="shinsei_strtower02_prgo04_MAKER_NAME">[1]DATA_StructuralCalc!$H$393</definedName>
    <definedName name="shinsei_strtower02_prgo04_NAME">[1]DATA_StructuralCalc!$H$388</definedName>
    <definedName name="shinsei_strtower02_prgo04_NINTEI_DATE">[1]DATA_StructuralCalc!$H$392</definedName>
    <definedName name="shinsei_strtower02_prgo04_NINTEI_NO">[1]DATA_StructuralCalc!$H$391</definedName>
    <definedName name="shinsei_strtower02_prgo04_VER">[1]DATA_StructuralCalc!$H$389</definedName>
    <definedName name="shinsei_strtower02_prgo05_MAKER_NAME">[1]DATA_StructuralCalc!$H$408</definedName>
    <definedName name="shinsei_strtower02_prgo05_NAME">[1]DATA_StructuralCalc!$H$403</definedName>
    <definedName name="shinsei_strtower02_prgo05_NINTEI_DATE">[1]DATA_StructuralCalc!$H$407</definedName>
    <definedName name="shinsei_strtower02_prgo05_NINTEI_NO">[1]DATA_StructuralCalc!$H$406</definedName>
    <definedName name="shinsei_strtower02_prgo05_VER">[1]DATA_StructuralCalc!$H$404</definedName>
    <definedName name="shinsei_strtower02_PROGRAM_KIND">[1]DATA_StructuralCalc!$H$331</definedName>
    <definedName name="shinsei_strtower02_PROGRAM_KIND__hyouka__box">[1]DATA_StructuralCalc!$H$334</definedName>
    <definedName name="shinsei_strtower02_PROGRAM_KIND__nintei__box">[1]DATA_StructuralCalc!$H$333</definedName>
    <definedName name="shinsei_strtower02_PROGRAM_KIND__sonota__box">[1]DATA_StructuralCalc!$H$335</definedName>
    <definedName name="shinsei_strtower02_PROGRAM_KIND_SONOTA">[1]DATA_StructuralCalc!$H$438</definedName>
    <definedName name="shinsei_strtower02_REI80_2_KOKUJI_TEXT">[1]DATA_StructuralCalc!$H$332</definedName>
    <definedName name="shinsei_strtower02_STR_TOWER_NAME">[1]DATA_StructuralCalc!$H$310</definedName>
    <definedName name="shinsei_strtower02_STR_TOWER_NO">[1]DATA_StructuralCalc!$H$307</definedName>
    <definedName name="shinsei_strtower02_STR_TOWER_YOUTO_TEXT">[1]DATA_StructuralCalc!$H$312</definedName>
    <definedName name="shinsei_strtower02_TOWER_NO">[1]DATA_StructuralCalc!$H$306</definedName>
    <definedName name="shinsei_strtower03_BUILD_KUBUN">[1]DATA_StructuralCalc!$H$461</definedName>
    <definedName name="shinsei_strtower03_BUILD_KUBUN_TEXT">[1]DATA_StructuralCalc!$H$462</definedName>
    <definedName name="shinsei_strtower03_CHARGE">[1]DATA_StructuralCalc!$H$563</definedName>
    <definedName name="shinsei_strtower03_CHARGE_KEISAN_NOTE">[1]DATA_StructuralCalc!$H$568</definedName>
    <definedName name="shinsei_strtower03_CHARGE_SANTEI_MENSEKI">[1]DATA_StructuralCalc!$H$567</definedName>
    <definedName name="shinsei_strtower03_CHARGE_TOTAL">[1]DATA_StructuralCalc!$H$566</definedName>
    <definedName name="shinsei_strtower03_CHARGE_WARIMASHI">[1]DATA_StructuralCalc!$H$565</definedName>
    <definedName name="shinsei_strtower03_DISK_FLAG">[1]DATA_StructuralCalc!$H$562</definedName>
    <definedName name="shinsei_strtower03_JUDGE">[1]DATA_StructuralCalc!$H$446</definedName>
    <definedName name="shinsei_strtower03_KAISU_TIJYOU">[1]DATA_StructuralCalc!$H$458</definedName>
    <definedName name="shinsei_strtower03_KAISU_TIKA">[1]DATA_StructuralCalc!$H$459</definedName>
    <definedName name="shinsei_strtower03_KAISU_TOUYA">[1]DATA_StructuralCalc!$H$460</definedName>
    <definedName name="shinsei_strtower03_KEISAN_X_ROUTE">[1]DATA_StructuralCalc!$H$570</definedName>
    <definedName name="shinsei_strtower03_KEISAN_Y_ROUTE">[1]DATA_StructuralCalc!$H$571</definedName>
    <definedName name="shinsei_strtower03_KOUJI_TEXT">[1]DATA_StructuralCalc!$H$448</definedName>
    <definedName name="shinsei_strtower03_KOUZOU_KEISAN">[1]DATA_StructuralCalc!$H$451</definedName>
    <definedName name="shinsei_strtower03_KOUZOU_KEISAN_TEXT">[1]DATA_StructuralCalc!$H$452</definedName>
    <definedName name="shinsei_strtower03_KOUZOU_TEXT">[1]DATA_StructuralCalc!$H$450</definedName>
    <definedName name="shinsei_strtower03_MAX_NOKI_TAKASA">[1]DATA_StructuralCalc!$H$456</definedName>
    <definedName name="shinsei_strtower03_MAX_TAKASA">[1]DATA_StructuralCalc!$H$455</definedName>
    <definedName name="shinsei_strtower03_MENJYO_TEXT">[1]DATA_StructuralCalc!$H$465</definedName>
    <definedName name="shinsei_strtower03_MENSEKI">[1]DATA_StructuralCalc!$H$453</definedName>
    <definedName name="shinsei_strtower03_prgo01_MAKER_NAME">[1]DATA_StructuralCalc!$H$477</definedName>
    <definedName name="shinsei_strtower03_prgo01_NAME">[1]DATA_StructuralCalc!$H$472</definedName>
    <definedName name="shinsei_strtower03_prgo01_NINTEI_DATE">[1]DATA_StructuralCalc!$H$476</definedName>
    <definedName name="shinsei_strtower03_prgo01_NINTEI_NO">[1]DATA_StructuralCalc!$H$475</definedName>
    <definedName name="shinsei_strtower03_prgo01_VER">[1]DATA_StructuralCalc!$H$473</definedName>
    <definedName name="shinsei_strtower03_prgo02_MAKER_NAME">[1]DATA_StructuralCalc!$H$498</definedName>
    <definedName name="shinsei_strtower03_prgo02_NAME">[1]DATA_StructuralCalc!$H$493</definedName>
    <definedName name="shinsei_strtower03_prgo02_NINTEI_DATE">[1]DATA_StructuralCalc!$H$497</definedName>
    <definedName name="shinsei_strtower03_prgo02_NINTEI_NO">[1]DATA_StructuralCalc!$H$496</definedName>
    <definedName name="shinsei_strtower03_prgo02_VER">[1]DATA_StructuralCalc!$H$494</definedName>
    <definedName name="shinsei_strtower03_prgo03_MAKER_NAME">[1]DATA_StructuralCalc!$H$513</definedName>
    <definedName name="shinsei_strtower03_prgo03_NAME">[1]DATA_StructuralCalc!$H$508</definedName>
    <definedName name="shinsei_strtower03_prgo03_NINTEI_DATE">[1]DATA_StructuralCalc!$H$512</definedName>
    <definedName name="shinsei_strtower03_prgo03_NINTEI_NO">[1]DATA_StructuralCalc!$H$511</definedName>
    <definedName name="shinsei_strtower03_prgo03_VER">[1]DATA_StructuralCalc!$H$509</definedName>
    <definedName name="shinsei_strtower03_prgo04_MAKER_NAME">[1]DATA_StructuralCalc!$H$528</definedName>
    <definedName name="shinsei_strtower03_prgo04_NAME">[1]DATA_StructuralCalc!$H$523</definedName>
    <definedName name="shinsei_strtower03_prgo04_NINTEI_DATE">[1]DATA_StructuralCalc!$H$527</definedName>
    <definedName name="shinsei_strtower03_prgo04_NINTEI_NO">[1]DATA_StructuralCalc!$H$526</definedName>
    <definedName name="shinsei_strtower03_prgo04_VER">[1]DATA_StructuralCalc!$H$524</definedName>
    <definedName name="shinsei_strtower03_prgo05_MAKER_NAME">[1]DATA_StructuralCalc!$H$543</definedName>
    <definedName name="shinsei_strtower03_prgo05_NAME">[1]DATA_StructuralCalc!$H$538</definedName>
    <definedName name="shinsei_strtower03_prgo05_NINTEI_DATE">[1]DATA_StructuralCalc!$H$542</definedName>
    <definedName name="shinsei_strtower03_prgo05_NINTEI_NO">[1]DATA_StructuralCalc!$H$541</definedName>
    <definedName name="shinsei_strtower03_prgo05_VER">[1]DATA_StructuralCalc!$H$539</definedName>
    <definedName name="shinsei_strtower03_PROGRAM_KIND">[1]DATA_StructuralCalc!$H$466</definedName>
    <definedName name="shinsei_strtower03_PROGRAM_KIND__hyouka__box">[1]DATA_StructuralCalc!$H$469</definedName>
    <definedName name="shinsei_strtower03_PROGRAM_KIND__nintei__box">[1]DATA_StructuralCalc!$H$468</definedName>
    <definedName name="shinsei_strtower03_PROGRAM_KIND__sonota__box">[1]DATA_StructuralCalc!$H$470</definedName>
    <definedName name="shinsei_strtower03_PROGRAM_KIND_SONOTA">[1]DATA_StructuralCalc!$H$573</definedName>
    <definedName name="shinsei_strtower03_REI80_2_KOKUJI_TEXT">[1]DATA_StructuralCalc!$H$467</definedName>
    <definedName name="shinsei_strtower03_STR_TOWER_NAME">[1]DATA_StructuralCalc!$H$445</definedName>
    <definedName name="shinsei_strtower03_STR_TOWER_NO">[1]DATA_StructuralCalc!$H$442</definedName>
    <definedName name="shinsei_strtower03_STR_TOWER_YOUTO_TEXT">[1]DATA_StructuralCalc!$H$447</definedName>
    <definedName name="shinsei_strtower03_TOWER_NO">[1]DATA_StructuralCalc!$H$441</definedName>
    <definedName name="shinsei_strtower04_BUILD_KUBUN">[1]DATA_StructuralCalc!$H$596</definedName>
    <definedName name="shinsei_strtower04_BUILD_KUBUN_TEXT">[1]DATA_StructuralCalc!$H$597</definedName>
    <definedName name="shinsei_strtower04_CHARGE">[1]DATA_StructuralCalc!$H$698</definedName>
    <definedName name="shinsei_strtower04_CHARGE_KEISAN_NOTE">[1]DATA_StructuralCalc!$H$703</definedName>
    <definedName name="shinsei_strtower04_CHARGE_SANTEI_MENSEKI">[1]DATA_StructuralCalc!$H$702</definedName>
    <definedName name="shinsei_strtower04_CHARGE_TOTAL">[1]DATA_StructuralCalc!$H$701</definedName>
    <definedName name="shinsei_strtower04_CHARGE_WARIMASHI">[1]DATA_StructuralCalc!$H$700</definedName>
    <definedName name="shinsei_strtower04_DISK_FLAG">[1]DATA_StructuralCalc!$H$697</definedName>
    <definedName name="shinsei_strtower04_JUDGE">[1]DATA_StructuralCalc!$H$581</definedName>
    <definedName name="shinsei_strtower04_KAISU_TIJYOU">[1]DATA_StructuralCalc!$H$593</definedName>
    <definedName name="shinsei_strtower04_KAISU_TIKA">[1]DATA_StructuralCalc!$H$594</definedName>
    <definedName name="shinsei_strtower04_KAISU_TOUYA">[1]DATA_StructuralCalc!$H$595</definedName>
    <definedName name="shinsei_strtower04_KEISAN_X_ROUTE">[1]DATA_StructuralCalc!$H$705</definedName>
    <definedName name="shinsei_strtower04_KEISAN_Y_ROUTE">[1]DATA_StructuralCalc!$H$706</definedName>
    <definedName name="shinsei_strtower04_KOUJI_TEXT">[1]DATA_StructuralCalc!$H$583</definedName>
    <definedName name="shinsei_strtower04_KOUZOU_KEISAN">[1]DATA_StructuralCalc!$H$586</definedName>
    <definedName name="shinsei_strtower04_KOUZOU_KEISAN_TEXT">[1]DATA_StructuralCalc!$H$587</definedName>
    <definedName name="shinsei_strtower04_KOUZOU_TEXT">[1]DATA_StructuralCalc!$H$585</definedName>
    <definedName name="shinsei_strtower04_MAX_NOKI_TAKASA">[1]DATA_StructuralCalc!$H$591</definedName>
    <definedName name="shinsei_strtower04_MAX_TAKASA">[1]DATA_StructuralCalc!$H$590</definedName>
    <definedName name="shinsei_strtower04_MENJYO_TEXT">[1]DATA_StructuralCalc!$H$600</definedName>
    <definedName name="shinsei_strtower04_MENSEKI">[1]DATA_StructuralCalc!$H$588</definedName>
    <definedName name="shinsei_strtower04_prgo01_MAKER_NAME">[1]DATA_StructuralCalc!$H$612</definedName>
    <definedName name="shinsei_strtower04_prgo01_NAME">[1]DATA_StructuralCalc!$H$607</definedName>
    <definedName name="shinsei_strtower04_prgo01_NINTEI_DATE">[1]DATA_StructuralCalc!$H$611</definedName>
    <definedName name="shinsei_strtower04_prgo01_NINTEI_NO">[1]DATA_StructuralCalc!$H$610</definedName>
    <definedName name="shinsei_strtower04_prgo01_VER">[1]DATA_StructuralCalc!$H$608</definedName>
    <definedName name="shinsei_strtower04_prgo02_MAKER_NAME">[1]DATA_StructuralCalc!$H$633</definedName>
    <definedName name="shinsei_strtower04_prgo02_NAME">[1]DATA_StructuralCalc!$H$628</definedName>
    <definedName name="shinsei_strtower04_prgo02_NINTEI_DATE">[1]DATA_StructuralCalc!$H$632</definedName>
    <definedName name="shinsei_strtower04_prgo02_NINTEI_NO">[1]DATA_StructuralCalc!$H$631</definedName>
    <definedName name="shinsei_strtower04_prgo02_VER">[1]DATA_StructuralCalc!$H$629</definedName>
    <definedName name="shinsei_strtower04_prgo03_MAKER_NAME">[1]DATA_StructuralCalc!$H$648</definedName>
    <definedName name="shinsei_strtower04_prgo03_NAME">[1]DATA_StructuralCalc!$H$643</definedName>
    <definedName name="shinsei_strtower04_prgo03_NINTEI_DATE">[1]DATA_StructuralCalc!$H$647</definedName>
    <definedName name="shinsei_strtower04_prgo03_NINTEI_NO">[1]DATA_StructuralCalc!$H$646</definedName>
    <definedName name="shinsei_strtower04_prgo03_VER">[1]DATA_StructuralCalc!$H$644</definedName>
    <definedName name="shinsei_strtower04_prgo04_MAKER_NAME">[1]DATA_StructuralCalc!$H$663</definedName>
    <definedName name="shinsei_strtower04_prgo04_NAME">[1]DATA_StructuralCalc!$H$658</definedName>
    <definedName name="shinsei_strtower04_prgo04_NINTEI_DATE">[1]DATA_StructuralCalc!$H$662</definedName>
    <definedName name="shinsei_strtower04_prgo04_NINTEI_NO">[1]DATA_StructuralCalc!$H$661</definedName>
    <definedName name="shinsei_strtower04_prgo04_VER">[1]DATA_StructuralCalc!$H$659</definedName>
    <definedName name="shinsei_strtower04_prgo05_MAKER_NAME">[1]DATA_StructuralCalc!$H$678</definedName>
    <definedName name="shinsei_strtower04_prgo05_NAME">[1]DATA_StructuralCalc!$H$673</definedName>
    <definedName name="shinsei_strtower04_prgo05_NINTEI_DATE">[1]DATA_StructuralCalc!$H$677</definedName>
    <definedName name="shinsei_strtower04_prgo05_NINTEI_NO">[1]DATA_StructuralCalc!$H$676</definedName>
    <definedName name="shinsei_strtower04_prgo05_VER">[1]DATA_StructuralCalc!$H$674</definedName>
    <definedName name="shinsei_strtower04_PROGRAM_KIND">[1]DATA_StructuralCalc!$H$601</definedName>
    <definedName name="shinsei_strtower04_PROGRAM_KIND__hyouka__box">[1]DATA_StructuralCalc!$H$604</definedName>
    <definedName name="shinsei_strtower04_PROGRAM_KIND__nintei__box">[1]DATA_StructuralCalc!$H$603</definedName>
    <definedName name="shinsei_strtower04_PROGRAM_KIND__sonota__box">[1]DATA_StructuralCalc!$H$605</definedName>
    <definedName name="shinsei_strtower04_PROGRAM_KIND_SONOTA">[1]DATA_StructuralCalc!$H$708</definedName>
    <definedName name="shinsei_strtower04_REI80_2_KOKUJI_TEXT">[1]DATA_StructuralCalc!$H$602</definedName>
    <definedName name="shinsei_strtower04_STR_TOWER_NAME">[1]DATA_StructuralCalc!$H$580</definedName>
    <definedName name="shinsei_strtower04_STR_TOWER_NO">[1]DATA_StructuralCalc!$H$577</definedName>
    <definedName name="shinsei_strtower04_STR_TOWER_YOUTO_TEXT">[1]DATA_StructuralCalc!$H$582</definedName>
    <definedName name="shinsei_strtower04_TOWER_NO">[1]DATA_StructuralCalc!$H$576</definedName>
    <definedName name="shinsei_strtower05_BUILD_KUBUN">[1]DATA_StructuralCalc!$H$731</definedName>
    <definedName name="shinsei_strtower05_BUILD_KUBUN_TEXT">[1]DATA_StructuralCalc!$H$732</definedName>
    <definedName name="shinsei_strtower05_CHARGE">[1]DATA_StructuralCalc!$H$833</definedName>
    <definedName name="shinsei_strtower05_CHARGE_KEISAN_NOTE">[1]DATA_StructuralCalc!$H$838</definedName>
    <definedName name="shinsei_strtower05_CHARGE_SANTEI_MENSEKI">[1]DATA_StructuralCalc!$H$837</definedName>
    <definedName name="shinsei_strtower05_CHARGE_TOTAL">[1]DATA_StructuralCalc!$H$836</definedName>
    <definedName name="shinsei_strtower05_CHARGE_WARIMASHI">[1]DATA_StructuralCalc!$H$835</definedName>
    <definedName name="shinsei_strtower05_DISK_FLAG">[1]DATA_StructuralCalc!$H$832</definedName>
    <definedName name="shinsei_strtower05_JUDGE">[1]DATA_StructuralCalc!$H$716</definedName>
    <definedName name="shinsei_strtower05_KAISU_TIJYOU">[1]DATA_StructuralCalc!$H$728</definedName>
    <definedName name="shinsei_strtower05_KAISU_TIKA">[1]DATA_StructuralCalc!$H$729</definedName>
    <definedName name="shinsei_strtower05_KAISU_TOUYA">[1]DATA_StructuralCalc!$H$730</definedName>
    <definedName name="shinsei_strtower05_KEISAN_X_ROUTE">[1]DATA_StructuralCalc!$H$840</definedName>
    <definedName name="shinsei_strtower05_KEISAN_Y_ROUTE">[1]DATA_StructuralCalc!$H$841</definedName>
    <definedName name="shinsei_strtower05_KOUJI_TEXT">[1]DATA_StructuralCalc!$H$718</definedName>
    <definedName name="shinsei_strtower05_KOUZOU_KEISAN">[1]DATA_StructuralCalc!$H$721</definedName>
    <definedName name="shinsei_strtower05_KOUZOU_KEISAN_TEXT">[1]DATA_StructuralCalc!$H$722</definedName>
    <definedName name="shinsei_strtower05_KOUZOU_TEXT">[1]DATA_StructuralCalc!$H$720</definedName>
    <definedName name="shinsei_strtower05_MAX_NOKI_TAKASA">[1]DATA_StructuralCalc!$H$726</definedName>
    <definedName name="shinsei_strtower05_MAX_TAKASA">[1]DATA_StructuralCalc!$H$725</definedName>
    <definedName name="shinsei_strtower05_MENJYO_TEXT">[1]DATA_StructuralCalc!$H$735</definedName>
    <definedName name="shinsei_strtower05_MENSEKI">[1]DATA_StructuralCalc!$H$723</definedName>
    <definedName name="shinsei_strtower05_prgo01_MAKER_NAME">[1]DATA_StructuralCalc!$H$747</definedName>
    <definedName name="shinsei_strtower05_prgo01_NAME">[1]DATA_StructuralCalc!$H$742</definedName>
    <definedName name="shinsei_strtower05_prgo01_NINTEI_DATE">[1]DATA_StructuralCalc!$H$746</definedName>
    <definedName name="shinsei_strtower05_prgo01_NINTEI_NO">[1]DATA_StructuralCalc!$H$745</definedName>
    <definedName name="shinsei_strtower05_prgo01_VER">[1]DATA_StructuralCalc!$H$743</definedName>
    <definedName name="shinsei_strtower05_prgo02_MAKER_NAME">[1]DATA_StructuralCalc!$H$768</definedName>
    <definedName name="shinsei_strtower05_prgo02_NAME">[1]DATA_StructuralCalc!$H$763</definedName>
    <definedName name="shinsei_strtower05_prgo02_NINTEI_DATE">[1]DATA_StructuralCalc!$H$767</definedName>
    <definedName name="shinsei_strtower05_prgo02_NINTEI_NO">[1]DATA_StructuralCalc!$H$766</definedName>
    <definedName name="shinsei_strtower05_prgo02_VER">[1]DATA_StructuralCalc!$H$764</definedName>
    <definedName name="shinsei_strtower05_prgo03_MAKER_NAME">[1]DATA_StructuralCalc!$H$783</definedName>
    <definedName name="shinsei_strtower05_prgo03_NAME">[1]DATA_StructuralCalc!$H$778</definedName>
    <definedName name="shinsei_strtower05_prgo03_NINTEI_DATE">[1]DATA_StructuralCalc!$H$782</definedName>
    <definedName name="shinsei_strtower05_prgo03_NINTEI_NO">[1]DATA_StructuralCalc!$H$781</definedName>
    <definedName name="shinsei_strtower05_prgo03_VER">[1]DATA_StructuralCalc!$H$779</definedName>
    <definedName name="shinsei_strtower05_prgo04_MAKER_NAME">[1]DATA_StructuralCalc!$H$798</definedName>
    <definedName name="shinsei_strtower05_prgo04_NAME">[1]DATA_StructuralCalc!$H$793</definedName>
    <definedName name="shinsei_strtower05_prgo04_NINTEI_DATE">[1]DATA_StructuralCalc!$H$797</definedName>
    <definedName name="shinsei_strtower05_prgo04_NINTEI_NO">[1]DATA_StructuralCalc!$H$796</definedName>
    <definedName name="shinsei_strtower05_prgo04_VER">[1]DATA_StructuralCalc!$H$794</definedName>
    <definedName name="shinsei_strtower05_prgo05_MAKER_NAME">[1]DATA_StructuralCalc!$H$813</definedName>
    <definedName name="shinsei_strtower05_prgo05_NAME">[1]DATA_StructuralCalc!$H$808</definedName>
    <definedName name="shinsei_strtower05_prgo05_NINTEI_DATE">[1]DATA_StructuralCalc!$H$812</definedName>
    <definedName name="shinsei_strtower05_prgo05_NINTEI_NO">[1]DATA_StructuralCalc!$H$811</definedName>
    <definedName name="shinsei_strtower05_prgo05_VER">[1]DATA_StructuralCalc!$H$809</definedName>
    <definedName name="shinsei_strtower05_PROGRAM_KIND">[1]DATA_StructuralCalc!$H$736</definedName>
    <definedName name="shinsei_strtower05_PROGRAM_KIND__hyouka__box">[1]DATA_StructuralCalc!$H$739</definedName>
    <definedName name="shinsei_strtower05_PROGRAM_KIND__nintei__box">[1]DATA_StructuralCalc!$H$738</definedName>
    <definedName name="shinsei_strtower05_PROGRAM_KIND__sonota__box">[1]DATA_StructuralCalc!$H$740</definedName>
    <definedName name="shinsei_strtower05_PROGRAM_KIND_SONOTA">[1]DATA_StructuralCalc!$H$843</definedName>
    <definedName name="shinsei_strtower05_REI80_2_KOKUJI_TEXT">[1]DATA_StructuralCalc!$H$737</definedName>
    <definedName name="shinsei_strtower05_STR_TOWER_NAME">[1]DATA_StructuralCalc!$H$715</definedName>
    <definedName name="shinsei_strtower05_STR_TOWER_NO">[1]DATA_StructuralCalc!$H$712</definedName>
    <definedName name="shinsei_strtower05_STR_TOWER_YOUTO_TEXT">[1]DATA_StructuralCalc!$H$717</definedName>
    <definedName name="shinsei_strtower05_TOWER_NO">[1]DATA_StructuralCalc!$H$711</definedName>
    <definedName name="shinsei_strtower1_JUDGE">#REF!</definedName>
    <definedName name="shinsei_STRUCTRESULT_NOTIFY_DATE">#REF!</definedName>
    <definedName name="shinsei_STRUCTRESULT_NOTIFY_KOUFU_NAME">[1]DATA!$H$1421</definedName>
    <definedName name="shinsei_STRUCTRESULT_NOTIFY_NO">[1]DATA!$H$1443</definedName>
    <definedName name="shinsei_STRUCTRESULT_NOTIFY_RESULT">#REF!</definedName>
    <definedName name="shinsei_target">#REF!</definedName>
    <definedName name="shinsei_TARGET_KIND">[1]DATA!$H$78</definedName>
    <definedName name="shinsei_TEKIHAN_KIKAN_CODE">[1]DATA!$H$1422</definedName>
    <definedName name="shinsei_tosi_kuiki">#REF!</definedName>
    <definedName name="shinsei_UKETUKE_NO">#REF!</definedName>
    <definedName name="shinsei_UKETUKE_OFFICE_ID__ADDRESS">[1]DATA!$H$29</definedName>
    <definedName name="shinsei_UKETUKE_OFFICE_ID__ADDRESS2">[1]DATA!$H$30</definedName>
    <definedName name="shinsei_UKETUKE_OFFICE_ID__FAX">[1]DATA!$H$33</definedName>
    <definedName name="shinsei_UKETUKE_OFFICE_ID__ID">[1]DATA!$H$40</definedName>
    <definedName name="shinsei_UKETUKE_OFFICE_ID__OFFICE_NAME">[1]DATA!$H$27</definedName>
    <definedName name="shinsei_UKETUKE_OFFICE_ID__POST_CODE">[1]DATA!$H$28</definedName>
    <definedName name="shinsei_UKETUKE_OFFICE_ID__TEL">[1]DATA!$H$32</definedName>
    <definedName name="shinsei_WEB_NO">[1]DATA!$H$1342</definedName>
    <definedName name="shinsei_WORK_88">[1]DATA!$H$1212</definedName>
    <definedName name="shinsei_WORK_TYPE">[1]DATA!$H$1231</definedName>
    <definedName name="shinseijudgehist_accept_isyou1_TANTO_USER_ID">[1]DATA!$H$51</definedName>
    <definedName name="shinseijudgehist_accept_isyou2_TANTO_USER_ID">[1]DATA!$H$52</definedName>
    <definedName name="shinseijudgehist_accept_isyou3_TANTO_USER_ID">[1]DATA!$H$53</definedName>
    <definedName name="shinseijudgehist_accept_kouzou1_TANTO_USER_ID">[1]DATA!$H$54</definedName>
    <definedName name="shinseijudgehist_accept_kouzou2_TANTO_USER_ID">[1]DATA!$H$55</definedName>
    <definedName name="shinseijudgehist_accept_kouzou3_TANTO_USER_ID">[1]DATA!$H$56</definedName>
    <definedName name="shinseijudgehist_accept_setubi1_TANTO_USER_ID">[1]DATA!$H$57</definedName>
    <definedName name="shinseijudgehist_accept_setubi2_TANTO_USER_ID">[1]DATA!$H$58</definedName>
    <definedName name="shinseijudgehist_accept_setubi3_TANTO_USER_ID">[1]DATA!$H$59</definedName>
    <definedName name="shinseijudgehist_provo_isyou1_TANTO_USER_ID">[1]DATA!$H$61</definedName>
    <definedName name="shinseijudgehist_provo_isyou2_TANTO_USER_ID">[1]DATA!$H$62</definedName>
    <definedName name="spr_apply_KENSAIN01">[2]Data!$H$1384</definedName>
    <definedName name="spr_apply_KENSAIN02">[2]Data!$H$1385</definedName>
    <definedName name="spr_apply_KENSAIN03">[2]Data!$H$1386</definedName>
    <definedName name="suit_OFFICE_OFFICE_CORP_NAME__notify_date">[1]dDATA_cst!$I$12</definedName>
    <definedName name="work_apply_change">#REF!</definedName>
    <definedName name="work_apply_dairi">#REF!</definedName>
    <definedName name="work_apply_kanri">#REF!</definedName>
    <definedName name="work_apply_owner">#REF!</definedName>
    <definedName name="work_apply_sekou">#REF!</definedName>
    <definedName name="work_apply_sentei">#REF!</definedName>
    <definedName name="work_apply_torisage">#REF!</definedName>
    <definedName name="work_apply_toriyame">#REF!</definedName>
    <definedName name="work_city_city">#REF!</definedName>
    <definedName name="work_city_CITY_KIND">#REF!</definedName>
    <definedName name="work_city_ken">#REF!</definedName>
    <definedName name="work_data_cells">#REF!</definedName>
    <definedName name="work_kousaku_kouji">#REF!</definedName>
    <definedName name="work_KOUSAKU_KOUZOU">#REF!</definedName>
    <definedName name="work_KOUSAKU_NO">#REF!</definedName>
    <definedName name="work_KOUSAKU_SONOTA">#REF!</definedName>
    <definedName name="work_KOUSAKU_SYURUI">#REF!</definedName>
    <definedName name="work_KOUSAKU_SYURUI_CODE">#REF!</definedName>
    <definedName name="work_KOUSAKU_TAKASA">#REF!</definedName>
    <definedName name="work_office_OFFICE_NAME">#REF!</definedName>
    <definedName name="work_row_end">#REF!</definedName>
    <definedName name="work_shinsei_ACCEPT_DATE">#REF!</definedName>
    <definedName name="work_shinsei_applicant_address">#REF!</definedName>
    <definedName name="work_shinsei_APPLICANT_CORP">#REF!</definedName>
    <definedName name="work_shinsei_APPLICANT_NAME">#REF!</definedName>
    <definedName name="work_shinsei_APPLICANT_POST">#REF!</definedName>
    <definedName name="work_shinsei_APPLICANT_TEL">#REF!</definedName>
    <definedName name="work_shinsei_APPLICANT_ZIP">#REF!</definedName>
    <definedName name="work_shinsei_BILL_NAME">#REF!</definedName>
    <definedName name="work_shinsei_build_address">#REF!</definedName>
    <definedName name="work_shinsei_build_PAGE2_KENTIKUSI_BIKO">#REF!</definedName>
    <definedName name="work_shinsei_CHARGE_ID__NOTE">#REF!</definedName>
    <definedName name="work_shinsei_CHARGE_ID__RECEIPT_PRICE">#REF!</definedName>
    <definedName name="work_shinsei_dairi_address">#REF!</definedName>
    <definedName name="work_shinsei_DAIRI_JIMU_NAME">#REF!</definedName>
    <definedName name="work_shinsei_dairi_jimu_sikaku">#REF!</definedName>
    <definedName name="work_shinsei_DAIRI_NAME">#REF!</definedName>
    <definedName name="work_shinsei_DAIRI_POST_CODE">#REF!</definedName>
    <definedName name="work_shinsei_DAIRI_REGIST_DATE">#REF!</definedName>
    <definedName name="work_shinsei_dairi_sikaku">#REF!</definedName>
    <definedName name="work_shinsei_DAIRI_TEL">#REF!</definedName>
    <definedName name="work_shinsei_ev_JYUKYO__address">#REF!</definedName>
    <definedName name="work_shinsei_ev_KOUSAKU_TAKASA_MAX">#REF!</definedName>
    <definedName name="work_shinsei_gyosei_date">#REF!</definedName>
    <definedName name="work_shinsei_gyosei_no">#REF!</definedName>
    <definedName name="work_shinsei_HEN_SUMI_KOUFU_DATE">#REF!</definedName>
    <definedName name="work_shinsei_HEN_SUMI_KOUFU_NAME">#REF!</definedName>
    <definedName name="work_shinsei_HEN_SUMI_NO">#REF!</definedName>
    <definedName name="work_shinsei_HOUKOKU_DATE">#REF!</definedName>
    <definedName name="work_shinsei_ISSUE_DATE">#REF!</definedName>
    <definedName name="work_shinsei_ISSUE_KOUFU_NAME">#REF!</definedName>
    <definedName name="work_shinsei_ISSUE_NO">#REF!</definedName>
    <definedName name="work_shinsei_jyukyo_address">#REF!</definedName>
    <definedName name="work_shinsei_KAKUNINZUMI_KENSAIN">#REF!</definedName>
    <definedName name="work_shinsei_KANRI__address">#REF!</definedName>
    <definedName name="work_shinsei_KANRI__sikaku">#REF!</definedName>
    <definedName name="work_shinsei_KANRI_DOC">#REF!</definedName>
    <definedName name="work_shinsei_KANRI_JIMU__sikaku">#REF!</definedName>
    <definedName name="work_shinsei_KANRI_JIMU_NAME">#REF!</definedName>
    <definedName name="work_shinsei_KANRI_NAME">#REF!</definedName>
    <definedName name="work_shinsei_KANRI_POST_CODE">#REF!</definedName>
    <definedName name="work_shinsei_KANRI_REGIST_DATE">#REF!</definedName>
    <definedName name="work_shinsei_KANRI_TEL">#REF!</definedName>
    <definedName name="work_shinsei_KESSAI_OFFICE_ID__OFFICE_NAME">#REF!</definedName>
    <definedName name="work_shinsei_KOUJI_KANRYOU_DATE">#REF!</definedName>
    <definedName name="work_shinsei_KOUJI_TYAKUSYU_DATE">#REF!</definedName>
    <definedName name="work_shinsei_nushi_address">#REF!</definedName>
    <definedName name="work_shinsei_NUSHI_CORP">#REF!</definedName>
    <definedName name="work_shinsei_NUSHI_NAME">#REF!</definedName>
    <definedName name="work_shinsei_NUSHI_NAME_KANA">#REF!</definedName>
    <definedName name="work_shinsei_NUSHI_POST">#REF!</definedName>
    <definedName name="work_shinsei_NUSHI_POST_CODE">#REF!</definedName>
    <definedName name="work_shinsei_NUSHI_TEL">#REF!</definedName>
    <definedName name="work_shinsei_owner2">#REF!</definedName>
    <definedName name="work_shinsei_owner2__address">#REF!</definedName>
    <definedName name="work_shinsei_owner3">#REF!</definedName>
    <definedName name="work_shinsei_owner3__address">#REF!</definedName>
    <definedName name="work_shinsei_owner4">#REF!</definedName>
    <definedName name="work_shinsei_owner4__address">#REF!</definedName>
    <definedName name="work_shinsei_owner5">#REF!</definedName>
    <definedName name="work_shinsei_owner5__address">#REF!</definedName>
    <definedName name="work_shinsei_owner6">#REF!</definedName>
    <definedName name="work_shinsei_owner6__address">#REF!</definedName>
    <definedName name="work_shinsei_PROVO_DATE">#REF!</definedName>
    <definedName name="work_shinsei_PROVO_NO">#REF!</definedName>
    <definedName name="work_shinsei_PROVO_TORISAGE_DATE">#REF!</definedName>
    <definedName name="work_shinsei_REPORT_DEST_DEPART_NAME">#REF!</definedName>
    <definedName name="work_shinsei_REPORT_DEST_NAME">#REF!</definedName>
    <definedName name="work_shinsei_sekkei_address">#REF!</definedName>
    <definedName name="work_shinsei_SEKKEI_DOC">#REF!</definedName>
    <definedName name="work_shinsei_SEKKEI_JIMU_NAME">#REF!</definedName>
    <definedName name="work_shinsei_sekkei_jimu_sikaku">#REF!</definedName>
    <definedName name="work_shinsei_SEKKEI_NAME">#REF!</definedName>
    <definedName name="work_shinsei_SEKKEI_POST_CODE">#REF!</definedName>
    <definedName name="work_shinsei_SEKKEI_REGIST_DATE">#REF!</definedName>
    <definedName name="work_shinsei_sekkei_sikaku">#REF!</definedName>
    <definedName name="work_shinsei_SEKKEI_TEL">#REF!</definedName>
    <definedName name="work_shinsei_sekou_address">#REF!</definedName>
    <definedName name="work_shinsei_SEKOU_JIMU_NAME">#REF!</definedName>
    <definedName name="work_shinsei_sekou_jimu_sikaku">#REF!</definedName>
    <definedName name="work_shinsei_SEKOU_NAME">#REF!</definedName>
    <definedName name="work_shinsei_SEKOU_POST_CODE">#REF!</definedName>
    <definedName name="work_shinsei_SEKOU_REGIST_DATE">#REF!</definedName>
    <definedName name="work_shinsei_SEKOU_TEL">#REF!</definedName>
    <definedName name="work_shinsei_SETUBI__address">#REF!</definedName>
    <definedName name="work_shinsei_SETUBI_COMPANY">#REF!</definedName>
    <definedName name="work_shinsei_SETUBI_DOC">#REF!</definedName>
    <definedName name="work_shinsei_SETUBI_NAME">#REF!</definedName>
    <definedName name="work_shinsei_SETUBI_POST_CODE">#REF!</definedName>
    <definedName name="work_shinsei_SETUBI_REGIST_NO">#REF!</definedName>
    <definedName name="work_shinsei_SETUBI_TEL">#REF!</definedName>
    <definedName name="work_shinsei_target">#REF!</definedName>
    <definedName name="work_shinsei_UKETUKE_NO">#REF!</definedName>
    <definedName name="xx">[3]dDATA_cst!$L$338</definedName>
    <definedName name="セミナー担当">#REF!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0" i="7" l="1"/>
  <c r="I30" i="6"/>
  <c r="R6" i="1"/>
  <c r="F6" i="1" s="1"/>
  <c r="H57" i="1"/>
  <c r="H56" i="1"/>
  <c r="H54" i="1"/>
  <c r="J54" i="1"/>
  <c r="G58" i="1"/>
  <c r="J56" i="1"/>
  <c r="I44" i="8"/>
  <c r="I45" i="8"/>
  <c r="P45" i="8"/>
  <c r="O45" i="8"/>
  <c r="N45" i="8"/>
  <c r="L45" i="8"/>
  <c r="K45" i="8"/>
  <c r="J45" i="8"/>
  <c r="L44" i="8"/>
  <c r="K44" i="8"/>
  <c r="J44" i="8"/>
  <c r="M45" i="8" l="1"/>
  <c r="J7" i="1" s="1"/>
  <c r="H58" i="1"/>
  <c r="T14" i="1" l="1"/>
  <c r="T13" i="1"/>
  <c r="T12" i="1"/>
  <c r="T11" i="1"/>
  <c r="T10" i="1"/>
  <c r="S14" i="1"/>
  <c r="S13" i="1"/>
  <c r="S12" i="1"/>
  <c r="S11" i="1"/>
  <c r="S10" i="1"/>
  <c r="R13" i="1" l="1"/>
  <c r="I13" i="1" s="1"/>
  <c r="R14" i="1"/>
  <c r="I14" i="1" s="1"/>
  <c r="R10" i="1"/>
  <c r="I10" i="1" s="1"/>
  <c r="R11" i="1"/>
  <c r="I11" i="1" s="1"/>
  <c r="R12" i="1"/>
  <c r="I12" i="1" s="1"/>
  <c r="I33" i="6"/>
  <c r="I34" i="6"/>
  <c r="I31" i="6"/>
  <c r="I36" i="6"/>
  <c r="I35" i="6"/>
  <c r="I32" i="6"/>
  <c r="J25" i="1"/>
  <c r="M34" i="7"/>
  <c r="M33" i="7"/>
  <c r="U33" i="7" s="1"/>
  <c r="M32" i="7"/>
  <c r="U32" i="7" s="1"/>
  <c r="M31" i="7"/>
  <c r="U31" i="7" s="1"/>
  <c r="J19" i="1" s="1"/>
  <c r="I30" i="7"/>
  <c r="I33" i="7"/>
  <c r="I34" i="7"/>
  <c r="E31" i="2"/>
  <c r="U31" i="2" l="1"/>
  <c r="U32" i="6"/>
  <c r="J38" i="1" s="1"/>
  <c r="Q32" i="6"/>
  <c r="I38" i="1" s="1"/>
  <c r="M32" i="6"/>
  <c r="H38" i="1" s="1"/>
  <c r="Q35" i="6"/>
  <c r="I43" i="1" s="1"/>
  <c r="M35" i="6"/>
  <c r="H43" i="1" s="1"/>
  <c r="U33" i="6"/>
  <c r="J40" i="1" s="1"/>
  <c r="Q33" i="6"/>
  <c r="I40" i="1" s="1"/>
  <c r="M36" i="6"/>
  <c r="H45" i="1" s="1"/>
  <c r="U30" i="6"/>
  <c r="J36" i="1" s="1"/>
  <c r="M30" i="6"/>
  <c r="Q30" i="6"/>
  <c r="I36" i="1" s="1"/>
  <c r="R15" i="1"/>
  <c r="U35" i="6"/>
  <c r="J43" i="1" s="1"/>
  <c r="U30" i="7"/>
  <c r="J17" i="1" s="1"/>
  <c r="J23" i="1"/>
  <c r="J21" i="1"/>
  <c r="H36" i="1" l="1"/>
  <c r="T15" i="1"/>
  <c r="S15" i="1"/>
  <c r="F15" i="1" s="1"/>
  <c r="E30" i="2"/>
  <c r="U30" i="2" l="1"/>
  <c r="M38" i="6"/>
  <c r="H48" i="1" s="1"/>
  <c r="U38" i="6"/>
  <c r="J48" i="1" s="1"/>
  <c r="Q38" i="6"/>
  <c r="I48" i="1" s="1"/>
  <c r="J27" i="1"/>
  <c r="Q34" i="2"/>
  <c r="AG34" i="2" s="1"/>
  <c r="M34" i="2"/>
  <c r="AC34" i="2" s="1"/>
  <c r="I34" i="2"/>
  <c r="Y34" i="2" s="1"/>
  <c r="Q33" i="2"/>
  <c r="AG33" i="2" s="1"/>
  <c r="M33" i="2"/>
  <c r="AC33" i="2" s="1"/>
  <c r="I33" i="2"/>
  <c r="Y33" i="2" s="1"/>
  <c r="Q32" i="2"/>
  <c r="M32" i="2"/>
  <c r="I32" i="2"/>
  <c r="Y32" i="2" s="1"/>
  <c r="Q31" i="2"/>
  <c r="AG31" i="2" s="1"/>
  <c r="M31" i="2"/>
  <c r="AC31" i="2" s="1"/>
  <c r="I31" i="2"/>
  <c r="Y31" i="2" s="1"/>
  <c r="Q30" i="2"/>
  <c r="AG30" i="2" s="1"/>
  <c r="M30" i="2"/>
  <c r="AC30" i="2" s="1"/>
  <c r="I30" i="2"/>
  <c r="Y30" i="2" s="1"/>
  <c r="E34" i="2"/>
  <c r="E33" i="2"/>
  <c r="E32" i="2"/>
  <c r="AK31" i="2" l="1"/>
  <c r="AK30" i="2"/>
  <c r="J10" i="1" s="1"/>
  <c r="AC32" i="2"/>
  <c r="AG32" i="2"/>
  <c r="U32" i="2"/>
  <c r="AK32" i="2" s="1"/>
  <c r="J12" i="1" s="1"/>
  <c r="U33" i="2"/>
  <c r="AK33" i="2" s="1"/>
  <c r="J13" i="1" s="1"/>
  <c r="U34" i="2"/>
  <c r="AK34" i="2" s="1"/>
  <c r="J14" i="1" s="1"/>
  <c r="AO30" i="2" l="1"/>
  <c r="J9" i="1" s="1"/>
  <c r="J11" i="1"/>
  <c r="J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hideyuki yatsuga</author>
  </authors>
  <commentList>
    <comment ref="E7" authorId="0" shapeId="0" xr:uid="{1EC588E8-C623-46DF-9B23-CD80E3039CA8}">
      <text>
        <r>
          <rPr>
            <b/>
            <sz val="9"/>
            <color indexed="81"/>
            <rFont val="MS P ゴシック"/>
            <family val="3"/>
            <charset val="128"/>
          </rPr>
          <t>確認申請書第三面　申請延べ面積(㎡)を入力します</t>
        </r>
      </text>
    </comment>
    <comment ref="E10" authorId="0" shapeId="0" xr:uid="{377E57B7-9054-4BFD-A2F0-54F2C276BBF2}">
      <text>
        <r>
          <rPr>
            <sz val="9"/>
            <color indexed="81"/>
            <rFont val="MS P ゴシック"/>
            <family val="3"/>
            <charset val="128"/>
          </rPr>
          <t>・確認申請書第六面の構造計算書が添付される棟ごとの延べ面積を入力します</t>
        </r>
      </text>
    </comment>
    <comment ref="F10" authorId="0" shapeId="0" xr:uid="{21D237C6-D5D1-4E29-844C-8698A129D7DB}">
      <text>
        <r>
          <rPr>
            <sz val="9"/>
            <color indexed="81"/>
            <rFont val="MS P ゴシック"/>
            <family val="3"/>
            <charset val="128"/>
          </rPr>
          <t>確認申請書第六面【５．構造計算の区分】において、法第81条第2項第2号イに掲げる建築物に☑がある場合は■を入力します</t>
        </r>
      </text>
    </comment>
    <comment ref="G10" authorId="0" shapeId="0" xr:uid="{D889040E-CB95-411B-A00A-DB79F6C19EEB}">
      <text>
        <r>
          <rPr>
            <sz val="9"/>
            <color indexed="81"/>
            <rFont val="MS P ゴシック"/>
            <family val="3"/>
            <charset val="128"/>
          </rPr>
          <t xml:space="preserve">確認申請書第六面【５．構造計算の区分】において、法第81条第2項第1号ロに掲げる建築物に☑がある場合は■を入力します
</t>
        </r>
      </text>
    </comment>
    <comment ref="H10" authorId="0" shapeId="0" xr:uid="{EE6154A1-2005-4E6F-B0D1-FE9967E2DA90}">
      <text>
        <r>
          <rPr>
            <sz val="9"/>
            <color indexed="81"/>
            <rFont val="MS P ゴシック"/>
            <family val="3"/>
            <charset val="128"/>
          </rPr>
          <t xml:space="preserve">確認申請書第六面【５．構造計算の区分】において、法第81条第2項第1号イに掲げる建築物に☑がある場合は■を入力します
</t>
        </r>
      </text>
    </comment>
    <comment ref="E11" authorId="0" shapeId="0" xr:uid="{37154C94-4D02-41F7-9158-3C776DF870CD}">
      <text>
        <r>
          <rPr>
            <sz val="9"/>
            <color indexed="81"/>
            <rFont val="MS P ゴシック"/>
            <family val="3"/>
            <charset val="128"/>
          </rPr>
          <t>・確認申請書第六面の構造計算書が添付される棟ごとの延べ面積を入力します</t>
        </r>
      </text>
    </comment>
    <comment ref="E12" authorId="0" shapeId="0" xr:uid="{6E6B7EF8-0B2D-493B-B0EB-F3FBF5E2C8C9}">
      <text>
        <r>
          <rPr>
            <sz val="9"/>
            <color indexed="81"/>
            <rFont val="MS P ゴシック"/>
            <family val="3"/>
            <charset val="128"/>
          </rPr>
          <t>・確認申請書第六面の構造計算書が添付される棟ごとの延べ面積を入力します</t>
        </r>
      </text>
    </comment>
    <comment ref="E13" authorId="0" shapeId="0" xr:uid="{AE8EBC8A-FC00-4A42-B601-C843AF30FB55}">
      <text>
        <r>
          <rPr>
            <sz val="9"/>
            <color indexed="81"/>
            <rFont val="MS P ゴシック"/>
            <family val="3"/>
            <charset val="128"/>
          </rPr>
          <t>・確認申請書第六面の構造計算書が添付される棟ごとの延べ面積を入力します</t>
        </r>
      </text>
    </comment>
    <comment ref="E14" authorId="0" shapeId="0" xr:uid="{C6860E52-B88F-4542-B21B-C7747D5F356A}">
      <text>
        <r>
          <rPr>
            <sz val="9"/>
            <color indexed="81"/>
            <rFont val="MS P ゴシック"/>
            <family val="3"/>
            <charset val="128"/>
          </rPr>
          <t>・確認申請書第六面の構造計算書が添付される棟ごとの延べ面積を入力します</t>
        </r>
      </text>
    </comment>
  </commentList>
</comments>
</file>

<file path=xl/sharedStrings.xml><?xml version="1.0" encoding="utf-8"?>
<sst xmlns="http://schemas.openxmlformats.org/spreadsheetml/2006/main" count="932" uniqueCount="196">
  <si>
    <t>構造審査料</t>
    <rPh sb="0" eb="2">
      <t>コウゾウ</t>
    </rPh>
    <rPh sb="2" eb="4">
      <t>シンサ</t>
    </rPh>
    <rPh sb="4" eb="5">
      <t>リョウ</t>
    </rPh>
    <phoneticPr fontId="1"/>
  </si>
  <si>
    <t>算定面積</t>
    <rPh sb="0" eb="2">
      <t>サンテイ</t>
    </rPh>
    <rPh sb="2" eb="4">
      <t>メンセキ</t>
    </rPh>
    <phoneticPr fontId="1"/>
  </si>
  <si>
    <t>基本手数料</t>
    <rPh sb="0" eb="5">
      <t>キホンテスウリョウ</t>
    </rPh>
    <phoneticPr fontId="1"/>
  </si>
  <si>
    <t>算定表</t>
    <rPh sb="0" eb="3">
      <t>サンテイヒョウ</t>
    </rPh>
    <phoneticPr fontId="1"/>
  </si>
  <si>
    <t>No</t>
    <phoneticPr fontId="1"/>
  </si>
  <si>
    <t>→</t>
    <phoneticPr fontId="1"/>
  </si>
  <si>
    <t>合計</t>
    <rPh sb="0" eb="2">
      <t>ゴウケイ</t>
    </rPh>
    <phoneticPr fontId="1"/>
  </si>
  <si>
    <t>構造適判整合審査の有無</t>
    <rPh sb="0" eb="2">
      <t>コウゾウ</t>
    </rPh>
    <rPh sb="2" eb="4">
      <t>テキハン</t>
    </rPh>
    <rPh sb="4" eb="8">
      <t>セイゴウシンサ</t>
    </rPh>
    <rPh sb="9" eb="11">
      <t>ウム</t>
    </rPh>
    <phoneticPr fontId="1"/>
  </si>
  <si>
    <t>1)</t>
  </si>
  <si>
    <t>2)</t>
  </si>
  <si>
    <t>2)</t>
    <phoneticPr fontId="1"/>
  </si>
  <si>
    <t>3)</t>
  </si>
  <si>
    <t>3)</t>
    <phoneticPr fontId="1"/>
  </si>
  <si>
    <t>4)</t>
  </si>
  <si>
    <t>4)</t>
    <phoneticPr fontId="1"/>
  </si>
  <si>
    <t>5)</t>
  </si>
  <si>
    <t>5)</t>
    <phoneticPr fontId="1"/>
  </si>
  <si>
    <t>合計面積を入力</t>
    <rPh sb="0" eb="4">
      <t>ゴウケイメンセキ</t>
    </rPh>
    <rPh sb="5" eb="7">
      <t>ニュウリョク</t>
    </rPh>
    <phoneticPr fontId="1"/>
  </si>
  <si>
    <t>→</t>
    <phoneticPr fontId="1"/>
  </si>
  <si>
    <t>天空率の有無</t>
    <rPh sb="0" eb="3">
      <t>テンクウリツ</t>
    </rPh>
    <rPh sb="4" eb="6">
      <t>ウム</t>
    </rPh>
    <phoneticPr fontId="1"/>
  </si>
  <si>
    <t>特定天井の審査</t>
    <rPh sb="0" eb="4">
      <t>トクテイテンジョウ</t>
    </rPh>
    <rPh sb="5" eb="7">
      <t>シンサ</t>
    </rPh>
    <phoneticPr fontId="1"/>
  </si>
  <si>
    <t>省エネ適判整合審査</t>
    <rPh sb="0" eb="1">
      <t>ショウ</t>
    </rPh>
    <rPh sb="3" eb="5">
      <t>テキハン</t>
    </rPh>
    <rPh sb="5" eb="9">
      <t>セイゴウシンサ</t>
    </rPh>
    <phoneticPr fontId="1"/>
  </si>
  <si>
    <t>省エネ仕様基準審査</t>
    <rPh sb="0" eb="1">
      <t>ショウ</t>
    </rPh>
    <rPh sb="3" eb="5">
      <t>シヨウ</t>
    </rPh>
    <rPh sb="5" eb="7">
      <t>キジュン</t>
    </rPh>
    <rPh sb="7" eb="9">
      <t>シンサ</t>
    </rPh>
    <phoneticPr fontId="1"/>
  </si>
  <si>
    <t>電子申請消防同意印刷</t>
    <rPh sb="0" eb="4">
      <t>デンシシンセイ</t>
    </rPh>
    <rPh sb="4" eb="8">
      <t>ショウボウドウイ</t>
    </rPh>
    <rPh sb="8" eb="10">
      <t>インサツ</t>
    </rPh>
    <phoneticPr fontId="1"/>
  </si>
  <si>
    <t>区分</t>
    <rPh sb="0" eb="2">
      <t>クブン</t>
    </rPh>
    <phoneticPr fontId="1"/>
  </si>
  <si>
    <t>手数料</t>
    <rPh sb="0" eb="3">
      <t>テスウリョウ</t>
    </rPh>
    <phoneticPr fontId="1"/>
  </si>
  <si>
    <r>
      <t xml:space="preserve"> </t>
    </r>
    <r>
      <rPr>
        <b/>
        <sz val="11"/>
        <color theme="1"/>
        <rFont val="游ゴシック"/>
        <family val="3"/>
        <charset val="128"/>
        <scheme val="minor"/>
      </rPr>
      <t>→</t>
    </r>
    <phoneticPr fontId="1"/>
  </si>
  <si>
    <t>㎡　②</t>
    <phoneticPr fontId="1"/>
  </si>
  <si>
    <t>㎡　③</t>
    <phoneticPr fontId="1"/>
  </si>
  <si>
    <t>㎡　④</t>
    <phoneticPr fontId="1"/>
  </si>
  <si>
    <t>①</t>
    <phoneticPr fontId="1"/>
  </si>
  <si>
    <t>②</t>
    <phoneticPr fontId="1"/>
  </si>
  <si>
    <t>③</t>
    <phoneticPr fontId="1"/>
  </si>
  <si>
    <t>④</t>
    <phoneticPr fontId="1"/>
  </si>
  <si>
    <t>㎡　⑤</t>
    <phoneticPr fontId="1"/>
  </si>
  <si>
    <t>⑤</t>
    <phoneticPr fontId="1"/>
  </si>
  <si>
    <t>1)</t>
    <phoneticPr fontId="1"/>
  </si>
  <si>
    <t>構造適判
整合審査料</t>
    <rPh sb="0" eb="2">
      <t>コウゾウ</t>
    </rPh>
    <rPh sb="2" eb="4">
      <t>テキハン</t>
    </rPh>
    <rPh sb="5" eb="7">
      <t>セイゴウ</t>
    </rPh>
    <rPh sb="7" eb="9">
      <t>シンサ</t>
    </rPh>
    <rPh sb="9" eb="10">
      <t>リョウ</t>
    </rPh>
    <phoneticPr fontId="1"/>
  </si>
  <si>
    <t>　建築確認・検査申請手数料</t>
    <rPh sb="1" eb="5">
      <t>ケンチクカクニン</t>
    </rPh>
    <rPh sb="6" eb="8">
      <t>ケンサ</t>
    </rPh>
    <rPh sb="8" eb="10">
      <t>シンセイ</t>
    </rPh>
    <rPh sb="10" eb="13">
      <t>テスウリョウ</t>
    </rPh>
    <phoneticPr fontId="1"/>
  </si>
  <si>
    <t>令和６年４月１日改定　</t>
    <rPh sb="0" eb="2">
      <t>レイワ</t>
    </rPh>
    <rPh sb="3" eb="4">
      <t>ネン</t>
    </rPh>
    <rPh sb="5" eb="6">
      <t>ガツ</t>
    </rPh>
    <rPh sb="7" eb="10">
      <t>ニチカイテイ</t>
    </rPh>
    <phoneticPr fontId="1"/>
  </si>
  <si>
    <t>■</t>
    <phoneticPr fontId="1"/>
  </si>
  <si>
    <t>確認・検査の申請手数料は、申請床面積の合計等により算定する『基本手数料』に、計画の特性に応じた要素等について加算又は減算して算定します。</t>
    <rPh sb="29" eb="36">
      <t>｢キホンテスウリョウ｣</t>
    </rPh>
    <rPh sb="41" eb="43">
      <t>トクセイ</t>
    </rPh>
    <rPh sb="49" eb="50">
      <t>トウ</t>
    </rPh>
    <rPh sb="56" eb="57">
      <t>マタ</t>
    </rPh>
    <phoneticPr fontId="1"/>
  </si>
  <si>
    <t>●</t>
    <phoneticPr fontId="1"/>
  </si>
  <si>
    <t>確認申請手数料</t>
    <phoneticPr fontId="1"/>
  </si>
  <si>
    <t>建築物(申請床面積の合計)</t>
    <rPh sb="0" eb="3">
      <t>ケンチクブツ</t>
    </rPh>
    <rPh sb="4" eb="6">
      <t>シンセイ</t>
    </rPh>
    <rPh sb="6" eb="7">
      <t>ユカ</t>
    </rPh>
    <rPh sb="7" eb="8">
      <t>メン</t>
    </rPh>
    <rPh sb="8" eb="9">
      <t>セキ</t>
    </rPh>
    <rPh sb="10" eb="12">
      <t>ゴウケイ</t>
    </rPh>
    <phoneticPr fontId="27"/>
  </si>
  <si>
    <t>基 本 手 数 料</t>
    <rPh sb="0" eb="1">
      <t>モト</t>
    </rPh>
    <rPh sb="2" eb="3">
      <t>ホン</t>
    </rPh>
    <rPh sb="4" eb="5">
      <t>テ</t>
    </rPh>
    <rPh sb="6" eb="7">
      <t>カズ</t>
    </rPh>
    <rPh sb="8" eb="9">
      <t>リョウ</t>
    </rPh>
    <phoneticPr fontId="1"/>
  </si>
  <si>
    <t>加 算 手 数 料</t>
    <rPh sb="0" eb="1">
      <t>カ</t>
    </rPh>
    <rPh sb="2" eb="3">
      <t>サン</t>
    </rPh>
    <rPh sb="4" eb="5">
      <t>テ</t>
    </rPh>
    <rPh sb="6" eb="7">
      <t>カズ</t>
    </rPh>
    <rPh sb="8" eb="9">
      <t>リョウ</t>
    </rPh>
    <phoneticPr fontId="1"/>
  </si>
  <si>
    <r>
      <t>【特例有り】</t>
    </r>
    <r>
      <rPr>
        <b/>
        <vertAlign val="superscript"/>
        <sz val="10"/>
        <rFont val="游ゴシック"/>
        <family val="3"/>
        <charset val="128"/>
      </rPr>
      <t>※1</t>
    </r>
    <phoneticPr fontId="1"/>
  </si>
  <si>
    <r>
      <t>【特例無し】</t>
    </r>
    <r>
      <rPr>
        <b/>
        <vertAlign val="superscript"/>
        <sz val="10"/>
        <rFont val="游ゴシック"/>
        <family val="3"/>
        <charset val="128"/>
      </rPr>
      <t>※1</t>
    </r>
    <rPh sb="1" eb="3">
      <t>トクレイ</t>
    </rPh>
    <rPh sb="3" eb="4">
      <t>ナ</t>
    </rPh>
    <phoneticPr fontId="1"/>
  </si>
  <si>
    <t>構造計算書</t>
    <rPh sb="0" eb="2">
      <t>コウゾウ</t>
    </rPh>
    <rPh sb="2" eb="5">
      <t>ケイサンショ</t>
    </rPh>
    <phoneticPr fontId="1"/>
  </si>
  <si>
    <t>構造計算ルート2</t>
    <rPh sb="0" eb="2">
      <t>コウゾウ</t>
    </rPh>
    <rPh sb="2" eb="4">
      <t>ケイサン</t>
    </rPh>
    <phoneticPr fontId="1"/>
  </si>
  <si>
    <t>限界耐力計算等</t>
    <phoneticPr fontId="1"/>
  </si>
  <si>
    <t>特定天井</t>
    <rPh sb="0" eb="4">
      <t>トクテイテンジョウ</t>
    </rPh>
    <phoneticPr fontId="1"/>
  </si>
  <si>
    <t>構造適判</t>
    <rPh sb="0" eb="4">
      <t>コウゾウテキハン</t>
    </rPh>
    <phoneticPr fontId="1"/>
  </si>
  <si>
    <r>
      <t>天空率</t>
    </r>
    <r>
      <rPr>
        <b/>
        <vertAlign val="superscript"/>
        <sz val="9"/>
        <rFont val="游ゴシック"/>
        <family val="3"/>
        <charset val="128"/>
      </rPr>
      <t>※3</t>
    </r>
    <rPh sb="0" eb="3">
      <t>テンクウリツ</t>
    </rPh>
    <phoneticPr fontId="1"/>
  </si>
  <si>
    <t>避難安全・耐火性能</t>
    <rPh sb="0" eb="2">
      <t>ヒナン</t>
    </rPh>
    <rPh sb="2" eb="4">
      <t>アンゼン</t>
    </rPh>
    <rPh sb="5" eb="6">
      <t>タイ</t>
    </rPh>
    <rPh sb="6" eb="9">
      <t>カセイノウ</t>
    </rPh>
    <phoneticPr fontId="1"/>
  </si>
  <si>
    <t>省エネ適判</t>
    <rPh sb="0" eb="1">
      <t>ショウ</t>
    </rPh>
    <rPh sb="3" eb="5">
      <t>テキハン</t>
    </rPh>
    <phoneticPr fontId="1"/>
  </si>
  <si>
    <r>
      <t>審査</t>
    </r>
    <r>
      <rPr>
        <b/>
        <vertAlign val="superscript"/>
        <sz val="9"/>
        <rFont val="游ゴシック"/>
        <family val="3"/>
        <charset val="128"/>
      </rPr>
      <t>※2</t>
    </r>
    <phoneticPr fontId="1"/>
  </si>
  <si>
    <r>
      <t>基準審査</t>
    </r>
    <r>
      <rPr>
        <b/>
        <vertAlign val="superscript"/>
        <sz val="9"/>
        <rFont val="游ゴシック"/>
        <family val="3"/>
        <charset val="128"/>
      </rPr>
      <t>※2</t>
    </r>
    <rPh sb="0" eb="2">
      <t>キジュン</t>
    </rPh>
    <phoneticPr fontId="1"/>
  </si>
  <si>
    <r>
      <t>審査</t>
    </r>
    <r>
      <rPr>
        <b/>
        <vertAlign val="superscript"/>
        <sz val="9"/>
        <rFont val="游ゴシック"/>
        <family val="3"/>
        <charset val="128"/>
      </rPr>
      <t>※3</t>
    </r>
    <rPh sb="0" eb="2">
      <t>シンサ</t>
    </rPh>
    <phoneticPr fontId="1"/>
  </si>
  <si>
    <r>
      <t>整合審査</t>
    </r>
    <r>
      <rPr>
        <b/>
        <vertAlign val="superscript"/>
        <sz val="9"/>
        <rFont val="游ゴシック"/>
        <family val="3"/>
        <charset val="128"/>
      </rPr>
      <t>※2</t>
    </r>
    <rPh sb="0" eb="2">
      <t>セイゴウ</t>
    </rPh>
    <phoneticPr fontId="1"/>
  </si>
  <si>
    <r>
      <t>・防火区画検証法</t>
    </r>
    <r>
      <rPr>
        <b/>
        <vertAlign val="superscript"/>
        <sz val="8"/>
        <rFont val="游ゴシック"/>
        <family val="3"/>
        <charset val="128"/>
      </rPr>
      <t>※3</t>
    </r>
    <rPh sb="3" eb="5">
      <t>クカク</t>
    </rPh>
    <phoneticPr fontId="1"/>
  </si>
  <si>
    <r>
      <t>整合審査</t>
    </r>
    <r>
      <rPr>
        <b/>
        <vertAlign val="superscript"/>
        <sz val="9"/>
        <rFont val="游ゴシック"/>
        <family val="3"/>
        <charset val="128"/>
      </rPr>
      <t>※3</t>
    </r>
    <rPh sb="0" eb="2">
      <t>セイゴウ</t>
    </rPh>
    <phoneticPr fontId="1"/>
  </si>
  <si>
    <t>㎡以内</t>
  </si>
  <si>
    <t>円</t>
    <rPh sb="0" eb="1">
      <t>エン</t>
    </rPh>
    <phoneticPr fontId="1"/>
  </si>
  <si>
    <t>㎡を超え</t>
  </si>
  <si>
    <t>----</t>
    <phoneticPr fontId="1"/>
  </si>
  <si>
    <t>㎡を超える</t>
    <phoneticPr fontId="1"/>
  </si>
  <si>
    <t>昇降機・建築設備(一基につき)</t>
    <rPh sb="0" eb="3">
      <t>ショウコウキ</t>
    </rPh>
    <rPh sb="4" eb="8">
      <t>ケンチクセツビ</t>
    </rPh>
    <rPh sb="9" eb="11">
      <t>イッキ</t>
    </rPh>
    <phoneticPr fontId="27"/>
  </si>
  <si>
    <t>工作物(一つにつき)</t>
    <rPh sb="0" eb="3">
      <t>コウサクブツ</t>
    </rPh>
    <phoneticPr fontId="27"/>
  </si>
  <si>
    <t>※1</t>
    <phoneticPr fontId="1"/>
  </si>
  <si>
    <t>特例とは、建築基準法第６条の４に規定する建築物の建築に関する確認の特例をいいます。</t>
    <rPh sb="0" eb="2">
      <t>トクレイ</t>
    </rPh>
    <rPh sb="16" eb="18">
      <t>キテイ</t>
    </rPh>
    <rPh sb="20" eb="23">
      <t>ケンチクブツ</t>
    </rPh>
    <rPh sb="33" eb="35">
      <t>トクレイ</t>
    </rPh>
    <phoneticPr fontId="1"/>
  </si>
  <si>
    <t>※2</t>
  </si>
  <si>
    <t>構造上の棟毎の床面積により算定した額を合計し、基本手数料に加算します。(構造計算書の審査が必要な既存の部分も含む)</t>
    <rPh sb="0" eb="3">
      <t>コウゾウジョウ</t>
    </rPh>
    <rPh sb="4" eb="5">
      <t>ムネ</t>
    </rPh>
    <rPh sb="5" eb="6">
      <t>ゴト</t>
    </rPh>
    <rPh sb="7" eb="10">
      <t>ユカメンセキ</t>
    </rPh>
    <rPh sb="13" eb="15">
      <t>サンテイ</t>
    </rPh>
    <rPh sb="17" eb="18">
      <t>ガク</t>
    </rPh>
    <rPh sb="19" eb="21">
      <t>ゴウケイ</t>
    </rPh>
    <rPh sb="23" eb="28">
      <t>キホンテスウリョウ</t>
    </rPh>
    <rPh sb="29" eb="31">
      <t>カサン</t>
    </rPh>
    <rPh sb="36" eb="41">
      <t>コウゾウケイサンショ</t>
    </rPh>
    <rPh sb="42" eb="44">
      <t>シンサ</t>
    </rPh>
    <rPh sb="45" eb="47">
      <t>ヒツヨウ</t>
    </rPh>
    <rPh sb="48" eb="50">
      <t>キゾン</t>
    </rPh>
    <rPh sb="51" eb="53">
      <t>ブブン</t>
    </rPh>
    <rPh sb="54" eb="55">
      <t>フク</t>
    </rPh>
    <phoneticPr fontId="1"/>
  </si>
  <si>
    <t>※3</t>
  </si>
  <si>
    <t>審査の対象となる部分の床面積の合計により算定した額を基本手数料に加算します。(省エネ適判整合審査については、他機関で通知書の交付を受けた場合に限る)</t>
    <rPh sb="0" eb="2">
      <t>シンサ</t>
    </rPh>
    <rPh sb="3" eb="5">
      <t>タイショウ</t>
    </rPh>
    <rPh sb="8" eb="10">
      <t>ブブン</t>
    </rPh>
    <rPh sb="11" eb="14">
      <t>ユカメンセキ</t>
    </rPh>
    <rPh sb="15" eb="17">
      <t>ゴウケイ</t>
    </rPh>
    <rPh sb="39" eb="40">
      <t>ショウ</t>
    </rPh>
    <rPh sb="42" eb="48">
      <t>テキハンセイゴウシンサ</t>
    </rPh>
    <rPh sb="58" eb="61">
      <t>ツウチショ</t>
    </rPh>
    <rPh sb="62" eb="64">
      <t>コウフ</t>
    </rPh>
    <rPh sb="65" eb="66">
      <t>ウ</t>
    </rPh>
    <rPh sb="68" eb="70">
      <t>バアイ</t>
    </rPh>
    <rPh sb="71" eb="72">
      <t>カギ</t>
    </rPh>
    <phoneticPr fontId="1"/>
  </si>
  <si>
    <t>◆</t>
    <phoneticPr fontId="1"/>
  </si>
  <si>
    <t>移転、大規模の修繕、大規模の模様替え又は用途変更若しくは計画変更の場合は、当該計画に係る部分の床面積の１/２とします。(計画変更の場合の各整合審査加算手数料を除く）</t>
    <rPh sb="3" eb="6">
      <t>ダイキボ</t>
    </rPh>
    <rPh sb="10" eb="13">
      <t>ダイキボ</t>
    </rPh>
    <rPh sb="60" eb="64">
      <t>ケイカクヘンコウ</t>
    </rPh>
    <rPh sb="65" eb="67">
      <t>バアイ</t>
    </rPh>
    <rPh sb="68" eb="78">
      <t>カクセイゴウシンサカサンテスウリョウ</t>
    </rPh>
    <rPh sb="79" eb="80">
      <t>ノゾ</t>
    </rPh>
    <phoneticPr fontId="1"/>
  </si>
  <si>
    <t>特例有りでかつ申請床面積の合計が1,000㎡を超える場合は、特例無しの場合の額とします。(中間・完了検査申請手数料も同じ)</t>
    <rPh sb="45" eb="47">
      <t>チュウカン</t>
    </rPh>
    <rPh sb="48" eb="50">
      <t>カンリョウ</t>
    </rPh>
    <rPh sb="50" eb="52">
      <t>ケンサ</t>
    </rPh>
    <rPh sb="52" eb="54">
      <t>シンセイ</t>
    </rPh>
    <rPh sb="54" eb="57">
      <t>テスウリョウ</t>
    </rPh>
    <rPh sb="58" eb="59">
      <t>オナ</t>
    </rPh>
    <phoneticPr fontId="1"/>
  </si>
  <si>
    <t>帳簿記載事項証明に係る申請手数料は、証明書１通につき1,000円とします。</t>
    <rPh sb="0" eb="8">
      <t>チョウボキサイジコウショウメイ</t>
    </rPh>
    <rPh sb="9" eb="10">
      <t>カカ</t>
    </rPh>
    <rPh sb="11" eb="16">
      <t>シンセイテスウリョウ</t>
    </rPh>
    <rPh sb="18" eb="21">
      <t>ショウメイショ</t>
    </rPh>
    <rPh sb="22" eb="23">
      <t>ツウ</t>
    </rPh>
    <phoneticPr fontId="1"/>
  </si>
  <si>
    <t>加算手数料</t>
    <rPh sb="0" eb="5">
      <t>カサンテスウリョウ</t>
    </rPh>
    <phoneticPr fontId="1"/>
  </si>
  <si>
    <t>減算手数料</t>
    <rPh sb="0" eb="5">
      <t>ゲンサンテスウリョウ</t>
    </rPh>
    <phoneticPr fontId="1"/>
  </si>
  <si>
    <t>他機関</t>
    <rPh sb="0" eb="1">
      <t>タ</t>
    </rPh>
    <rPh sb="1" eb="3">
      <t>キカン</t>
    </rPh>
    <phoneticPr fontId="1"/>
  </si>
  <si>
    <t>中間検査合格証</t>
    <rPh sb="0" eb="4">
      <t>チュウカンケンサ</t>
    </rPh>
    <rPh sb="4" eb="7">
      <t>ゴウカクショウ</t>
    </rPh>
    <phoneticPr fontId="1"/>
  </si>
  <si>
    <t>省エネ基準</t>
    <rPh sb="0" eb="1">
      <t>ショウ</t>
    </rPh>
    <rPh sb="3" eb="5">
      <t>キジュン</t>
    </rPh>
    <phoneticPr fontId="1"/>
  </si>
  <si>
    <r>
      <t>確認済証交付</t>
    </r>
    <r>
      <rPr>
        <b/>
        <vertAlign val="superscript"/>
        <sz val="9"/>
        <rFont val="游ゴシック"/>
        <family val="3"/>
        <charset val="128"/>
      </rPr>
      <t>※2</t>
    </r>
    <rPh sb="4" eb="6">
      <t>コウフ</t>
    </rPh>
    <phoneticPr fontId="1"/>
  </si>
  <si>
    <r>
      <t>交付済み</t>
    </r>
    <r>
      <rPr>
        <b/>
        <vertAlign val="superscript"/>
        <sz val="9"/>
        <rFont val="游ゴシック"/>
        <family val="3"/>
        <charset val="128"/>
      </rPr>
      <t>※3</t>
    </r>
    <rPh sb="0" eb="2">
      <t>コウフ</t>
    </rPh>
    <rPh sb="2" eb="3">
      <t>ズ</t>
    </rPh>
    <phoneticPr fontId="1"/>
  </si>
  <si>
    <r>
      <t>適合義務検査</t>
    </r>
    <r>
      <rPr>
        <b/>
        <vertAlign val="superscript"/>
        <sz val="10"/>
        <rFont val="游ゴシック"/>
        <family val="3"/>
        <charset val="128"/>
      </rPr>
      <t>※4</t>
    </r>
    <rPh sb="2" eb="4">
      <t>ギム</t>
    </rPh>
    <rPh sb="4" eb="6">
      <t>ケンサ</t>
    </rPh>
    <phoneticPr fontId="1"/>
  </si>
  <si>
    <t>----</t>
  </si>
  <si>
    <t>※4</t>
  </si>
  <si>
    <t>○　中間検査手数料</t>
    <rPh sb="2" eb="6">
      <t>チュウカンケンサ</t>
    </rPh>
    <rPh sb="6" eb="9">
      <t>テスウリョウ</t>
    </rPh>
    <phoneticPr fontId="1"/>
  </si>
  <si>
    <t>　</t>
    <phoneticPr fontId="1"/>
  </si>
  <si>
    <t>■　天空率・特定天井等　手数料算定　内訳計算内容</t>
    <rPh sb="2" eb="5">
      <t>テンクウリツ</t>
    </rPh>
    <rPh sb="6" eb="10">
      <t>トクテイテンジョウ</t>
    </rPh>
    <rPh sb="10" eb="11">
      <t>トウ</t>
    </rPh>
    <rPh sb="12" eb="15">
      <t>テスウリョウ</t>
    </rPh>
    <rPh sb="15" eb="17">
      <t>サンテイ</t>
    </rPh>
    <rPh sb="18" eb="20">
      <t>ウチワケ</t>
    </rPh>
    <rPh sb="20" eb="22">
      <t>ケイサン</t>
    </rPh>
    <rPh sb="22" eb="24">
      <t>ナイヨウ</t>
    </rPh>
    <phoneticPr fontId="1"/>
  </si>
  <si>
    <t>算定の有無</t>
    <rPh sb="0" eb="2">
      <t>サンテイ</t>
    </rPh>
    <rPh sb="3" eb="5">
      <t>ウム</t>
    </rPh>
    <phoneticPr fontId="1"/>
  </si>
  <si>
    <t>省エネ適判整合審査</t>
    <phoneticPr fontId="1"/>
  </si>
  <si>
    <t>省エネ仕様基準審査</t>
    <phoneticPr fontId="1"/>
  </si>
  <si>
    <t>避難・耐火・防火検証法</t>
    <rPh sb="0" eb="2">
      <t>ヒナン</t>
    </rPh>
    <rPh sb="3" eb="4">
      <t>タイ</t>
    </rPh>
    <rPh sb="4" eb="5">
      <t>カ</t>
    </rPh>
    <rPh sb="6" eb="8">
      <t>ボウカ</t>
    </rPh>
    <rPh sb="8" eb="11">
      <t>ケンショウホウ</t>
    </rPh>
    <phoneticPr fontId="1"/>
  </si>
  <si>
    <t>○　完了検査手数料</t>
    <rPh sb="2" eb="4">
      <t>カンリョウ</t>
    </rPh>
    <rPh sb="4" eb="6">
      <t>ケンサ</t>
    </rPh>
    <rPh sb="6" eb="9">
      <t>テスウリョウ</t>
    </rPh>
    <phoneticPr fontId="1"/>
  </si>
  <si>
    <t>省エネ適判検査 有:■ 無:□</t>
    <rPh sb="0" eb="1">
      <t>ショウ</t>
    </rPh>
    <rPh sb="3" eb="5">
      <t>テキハン</t>
    </rPh>
    <rPh sb="5" eb="7">
      <t>ケンサ</t>
    </rPh>
    <rPh sb="8" eb="9">
      <t>アリ</t>
    </rPh>
    <phoneticPr fontId="1"/>
  </si>
  <si>
    <t>㎡</t>
    <phoneticPr fontId="1"/>
  </si>
  <si>
    <t>中間検査と瑕疵保険同時検査割引　有■</t>
    <rPh sb="0" eb="2">
      <t>チュウカン</t>
    </rPh>
    <rPh sb="2" eb="4">
      <t>ケンサ</t>
    </rPh>
    <rPh sb="5" eb="9">
      <t>カシホケン</t>
    </rPh>
    <rPh sb="9" eb="11">
      <t>ドウジ</t>
    </rPh>
    <rPh sb="11" eb="13">
      <t>ケンサ</t>
    </rPh>
    <rPh sb="13" eb="15">
      <t>ワリビキ</t>
    </rPh>
    <rPh sb="16" eb="17">
      <t>アリ</t>
    </rPh>
    <phoneticPr fontId="1"/>
  </si>
  <si>
    <t>　■　構造審査手数料計算　内訳書</t>
    <rPh sb="3" eb="5">
      <t>コウゾウ</t>
    </rPh>
    <rPh sb="5" eb="10">
      <t>シンサテスウリョウ</t>
    </rPh>
    <rPh sb="10" eb="12">
      <t>ケイサン</t>
    </rPh>
    <rPh sb="13" eb="16">
      <t>ウチワケショ</t>
    </rPh>
    <phoneticPr fontId="1"/>
  </si>
  <si>
    <t>遠隔地検査に係る出張費</t>
    <rPh sb="0" eb="3">
      <t>エンカクチ</t>
    </rPh>
    <rPh sb="3" eb="5">
      <t>ケンサ</t>
    </rPh>
    <rPh sb="6" eb="7">
      <t>カカ</t>
    </rPh>
    <rPh sb="8" eb="11">
      <t>シュッチョウヒ</t>
    </rPh>
    <phoneticPr fontId="1"/>
  </si>
  <si>
    <t>特例の有無</t>
    <rPh sb="0" eb="2">
      <t>トクレイ</t>
    </rPh>
    <rPh sb="3" eb="5">
      <t>ウム</t>
    </rPh>
    <phoneticPr fontId="1"/>
  </si>
  <si>
    <t>入力内容</t>
    <rPh sb="0" eb="2">
      <t>ニュウリョク</t>
    </rPh>
    <rPh sb="2" eb="4">
      <t>ナイヨウ</t>
    </rPh>
    <phoneticPr fontId="1"/>
  </si>
  <si>
    <t>他機関審査の有無</t>
    <rPh sb="0" eb="3">
      <t>タキカン</t>
    </rPh>
    <rPh sb="3" eb="5">
      <t>シンサ</t>
    </rPh>
    <rPh sb="6" eb="8">
      <t>ウム</t>
    </rPh>
    <phoneticPr fontId="1"/>
  </si>
  <si>
    <t>入力項目</t>
    <rPh sb="0" eb="2">
      <t>ニュウリョク</t>
    </rPh>
    <rPh sb="2" eb="4">
      <t>コウモク</t>
    </rPh>
    <phoneticPr fontId="1"/>
  </si>
  <si>
    <t>中間検査</t>
    <rPh sb="0" eb="4">
      <t>チュウカンケンサ</t>
    </rPh>
    <phoneticPr fontId="1"/>
  </si>
  <si>
    <t>完了検査</t>
    <rPh sb="0" eb="4">
      <t>カンリョウケンサ</t>
    </rPh>
    <phoneticPr fontId="1"/>
  </si>
  <si>
    <t>完了検査
中間検査あり</t>
    <rPh sb="0" eb="4">
      <t>カンリョウケンサ</t>
    </rPh>
    <rPh sb="5" eb="7">
      <t>チュウカン</t>
    </rPh>
    <rPh sb="7" eb="9">
      <t>ケンサ</t>
    </rPh>
    <phoneticPr fontId="1"/>
  </si>
  <si>
    <t>合計</t>
    <rPh sb="0" eb="2">
      <t>ゴウケイ</t>
    </rPh>
    <phoneticPr fontId="1"/>
  </si>
  <si>
    <t>検査手数料　合計</t>
    <rPh sb="0" eb="2">
      <t>ケンサ</t>
    </rPh>
    <rPh sb="2" eb="5">
      <t>テスウリョウ</t>
    </rPh>
    <rPh sb="6" eb="8">
      <t>ゴウケイ</t>
    </rPh>
    <phoneticPr fontId="1"/>
  </si>
  <si>
    <t>中間検査料</t>
    <rPh sb="0" eb="4">
      <t>チュウカンケンサ</t>
    </rPh>
    <rPh sb="4" eb="5">
      <t>リョウ</t>
    </rPh>
    <phoneticPr fontId="1"/>
  </si>
  <si>
    <t>完了検査</t>
    <rPh sb="0" eb="2">
      <t>カンリョウ</t>
    </rPh>
    <rPh sb="2" eb="4">
      <t>ケンサ</t>
    </rPh>
    <phoneticPr fontId="1"/>
  </si>
  <si>
    <t>他機関審査の検査の有無</t>
    <rPh sb="0" eb="3">
      <t>タキカン</t>
    </rPh>
    <rPh sb="3" eb="5">
      <t>シンサ</t>
    </rPh>
    <rPh sb="6" eb="8">
      <t>ケンサ</t>
    </rPh>
    <rPh sb="9" eb="10">
      <t>アリ</t>
    </rPh>
    <phoneticPr fontId="1"/>
  </si>
  <si>
    <t xml:space="preserve">       ① </t>
    <phoneticPr fontId="1"/>
  </si>
  <si>
    <t>ワーニングメッセージ</t>
    <phoneticPr fontId="1"/>
  </si>
  <si>
    <t>　■　天空率・特定天井等　手数料計算　内訳書</t>
    <rPh sb="3" eb="6">
      <t>テンクウリツ</t>
    </rPh>
    <rPh sb="7" eb="11">
      <t>トクテイテンジョウ</t>
    </rPh>
    <rPh sb="11" eb="12">
      <t>ナド</t>
    </rPh>
    <rPh sb="13" eb="16">
      <t>テスウリョウ</t>
    </rPh>
    <rPh sb="16" eb="18">
      <t>ケイサン</t>
    </rPh>
    <rPh sb="19" eb="22">
      <t>ウチワケショ</t>
    </rPh>
    <phoneticPr fontId="1"/>
  </si>
  <si>
    <t>適判図書整合有：■</t>
    <rPh sb="0" eb="2">
      <t>テキハン</t>
    </rPh>
    <rPh sb="2" eb="4">
      <t>トショ</t>
    </rPh>
    <rPh sb="4" eb="6">
      <t>セイゴウ</t>
    </rPh>
    <rPh sb="6" eb="7">
      <t>アリ</t>
    </rPh>
    <phoneticPr fontId="1"/>
  </si>
  <si>
    <t>※2：構造計算ルート２基準審査手数料は、令和7年3月31日までは、表に示す金額の4分の1とします。</t>
    <rPh sb="3" eb="5">
      <t>コウゾウ</t>
    </rPh>
    <rPh sb="5" eb="7">
      <t>ケイサン</t>
    </rPh>
    <rPh sb="11" eb="13">
      <t>キジュン</t>
    </rPh>
    <rPh sb="13" eb="15">
      <t>シンサ</t>
    </rPh>
    <rPh sb="15" eb="18">
      <t>テスウリョウ</t>
    </rPh>
    <rPh sb="20" eb="22">
      <t>レイワ</t>
    </rPh>
    <rPh sb="23" eb="24">
      <t>ネン</t>
    </rPh>
    <rPh sb="25" eb="26">
      <t>ガツ</t>
    </rPh>
    <rPh sb="28" eb="29">
      <t>ニチ</t>
    </rPh>
    <rPh sb="33" eb="34">
      <t>ヒョウ</t>
    </rPh>
    <rPh sb="35" eb="36">
      <t>シメ</t>
    </rPh>
    <rPh sb="37" eb="39">
      <t>キンガク</t>
    </rPh>
    <rPh sb="41" eb="42">
      <t>ブン</t>
    </rPh>
    <phoneticPr fontId="1"/>
  </si>
  <si>
    <t>円</t>
    <rPh sb="0" eb="1">
      <t>エン</t>
    </rPh>
    <phoneticPr fontId="1"/>
  </si>
  <si>
    <t>■　構造審査手数料算定　内訳計算内容</t>
    <rPh sb="2" eb="4">
      <t>コウゾウ</t>
    </rPh>
    <rPh sb="4" eb="6">
      <t>シンサ</t>
    </rPh>
    <rPh sb="6" eb="9">
      <t>テスウリョウ</t>
    </rPh>
    <rPh sb="9" eb="11">
      <t>サンテイ</t>
    </rPh>
    <rPh sb="12" eb="14">
      <t>ウチワケ</t>
    </rPh>
    <rPh sb="14" eb="16">
      <t>ケイサン</t>
    </rPh>
    <rPh sb="16" eb="18">
      <t>ナイヨウ</t>
    </rPh>
    <phoneticPr fontId="1"/>
  </si>
  <si>
    <r>
      <t>天空率審査</t>
    </r>
    <r>
      <rPr>
        <b/>
        <vertAlign val="superscript"/>
        <sz val="9"/>
        <rFont val="游ゴシック"/>
        <family val="3"/>
        <charset val="128"/>
      </rPr>
      <t>※3</t>
    </r>
    <rPh sb="0" eb="3">
      <t>テンクウリツ</t>
    </rPh>
    <rPh sb="3" eb="5">
      <t>シンサ</t>
    </rPh>
    <phoneticPr fontId="1"/>
  </si>
  <si>
    <t>避難安全・耐火性能・</t>
    <rPh sb="0" eb="2">
      <t>ヒナン</t>
    </rPh>
    <rPh sb="2" eb="4">
      <t>アンゼン</t>
    </rPh>
    <rPh sb="5" eb="6">
      <t>タイ</t>
    </rPh>
    <rPh sb="6" eb="9">
      <t>カセイノウ</t>
    </rPh>
    <phoneticPr fontId="1"/>
  </si>
  <si>
    <r>
      <t>基準審査</t>
    </r>
    <r>
      <rPr>
        <b/>
        <vertAlign val="superscript"/>
        <sz val="9"/>
        <rFont val="游ゴシック"/>
        <family val="3"/>
        <charset val="128"/>
      </rPr>
      <t>※2※4</t>
    </r>
    <rPh sb="0" eb="2">
      <t>キジュン</t>
    </rPh>
    <phoneticPr fontId="1"/>
  </si>
  <si>
    <r>
      <t>防火区画検証法審査</t>
    </r>
    <r>
      <rPr>
        <b/>
        <vertAlign val="superscript"/>
        <sz val="7.5"/>
        <rFont val="游ゴシック"/>
        <family val="3"/>
        <charset val="128"/>
      </rPr>
      <t>※3</t>
    </r>
    <rPh sb="2" eb="4">
      <t>クカク</t>
    </rPh>
    <rPh sb="7" eb="9">
      <t>シンサ</t>
    </rPh>
    <phoneticPr fontId="1"/>
  </si>
  <si>
    <r>
      <rPr>
        <vertAlign val="superscript"/>
        <sz val="8"/>
        <rFont val="游ゴシック"/>
        <family val="3"/>
        <charset val="128"/>
      </rPr>
      <t>※4</t>
    </r>
    <r>
      <rPr>
        <sz val="8"/>
        <rFont val="游ゴシック"/>
        <family val="3"/>
        <charset val="128"/>
      </rPr>
      <t>(20,000 円)　　</t>
    </r>
    <phoneticPr fontId="34"/>
  </si>
  <si>
    <r>
      <rPr>
        <vertAlign val="superscript"/>
        <sz val="8"/>
        <rFont val="游ゴシック"/>
        <family val="3"/>
        <charset val="128"/>
      </rPr>
      <t>※4</t>
    </r>
    <r>
      <rPr>
        <sz val="8"/>
        <rFont val="游ゴシック"/>
        <family val="3"/>
        <charset val="128"/>
      </rPr>
      <t>(40,000 円)　　</t>
    </r>
    <phoneticPr fontId="34"/>
  </si>
  <si>
    <r>
      <rPr>
        <vertAlign val="superscript"/>
        <sz val="8"/>
        <rFont val="游ゴシック"/>
        <family val="3"/>
        <charset val="128"/>
      </rPr>
      <t>※4</t>
    </r>
    <r>
      <rPr>
        <sz val="8"/>
        <rFont val="游ゴシック"/>
        <family val="3"/>
        <charset val="128"/>
      </rPr>
      <t>(27,500 円)　　</t>
    </r>
    <phoneticPr fontId="34"/>
  </si>
  <si>
    <r>
      <rPr>
        <vertAlign val="superscript"/>
        <sz val="8"/>
        <rFont val="游ゴシック"/>
        <family val="3"/>
        <charset val="128"/>
      </rPr>
      <t>※4</t>
    </r>
    <r>
      <rPr>
        <sz val="8"/>
        <rFont val="游ゴシック"/>
        <family val="3"/>
        <charset val="128"/>
      </rPr>
      <t>(55,000 円)　　</t>
    </r>
    <phoneticPr fontId="34"/>
  </si>
  <si>
    <r>
      <rPr>
        <vertAlign val="superscript"/>
        <sz val="8"/>
        <rFont val="游ゴシック"/>
        <family val="3"/>
        <charset val="128"/>
      </rPr>
      <t>※4</t>
    </r>
    <r>
      <rPr>
        <sz val="8"/>
        <rFont val="游ゴシック"/>
        <family val="3"/>
        <charset val="128"/>
      </rPr>
      <t>(32,500 円)　　</t>
    </r>
    <phoneticPr fontId="34"/>
  </si>
  <si>
    <r>
      <rPr>
        <vertAlign val="superscript"/>
        <sz val="8"/>
        <rFont val="游ゴシック"/>
        <family val="3"/>
        <charset val="128"/>
      </rPr>
      <t>※4</t>
    </r>
    <r>
      <rPr>
        <sz val="8"/>
        <rFont val="游ゴシック"/>
        <family val="3"/>
        <charset val="128"/>
      </rPr>
      <t>(65,000 円)　　</t>
    </r>
    <phoneticPr fontId="34"/>
  </si>
  <si>
    <r>
      <rPr>
        <vertAlign val="superscript"/>
        <sz val="8"/>
        <rFont val="游ゴシック"/>
        <family val="3"/>
        <charset val="128"/>
      </rPr>
      <t>※4</t>
    </r>
    <r>
      <rPr>
        <sz val="8"/>
        <rFont val="游ゴシック"/>
        <family val="3"/>
        <charset val="128"/>
      </rPr>
      <t>(42,500 円)　　</t>
    </r>
    <phoneticPr fontId="34"/>
  </si>
  <si>
    <r>
      <rPr>
        <vertAlign val="superscript"/>
        <sz val="8"/>
        <rFont val="游ゴシック"/>
        <family val="3"/>
        <charset val="128"/>
      </rPr>
      <t>※4</t>
    </r>
    <r>
      <rPr>
        <sz val="8"/>
        <rFont val="游ゴシック"/>
        <family val="3"/>
        <charset val="128"/>
      </rPr>
      <t>(85,000 円)　　</t>
    </r>
    <phoneticPr fontId="34"/>
  </si>
  <si>
    <r>
      <rPr>
        <vertAlign val="superscript"/>
        <sz val="8"/>
        <rFont val="游ゴシック"/>
        <family val="3"/>
        <charset val="128"/>
      </rPr>
      <t>※4</t>
    </r>
    <r>
      <rPr>
        <sz val="8"/>
        <rFont val="游ゴシック"/>
        <family val="3"/>
        <charset val="128"/>
      </rPr>
      <t>(77,500 円)　　</t>
    </r>
    <phoneticPr fontId="34"/>
  </si>
  <si>
    <r>
      <rPr>
        <vertAlign val="superscript"/>
        <sz val="8"/>
        <rFont val="游ゴシック"/>
        <family val="3"/>
        <charset val="128"/>
      </rPr>
      <t>※4</t>
    </r>
    <r>
      <rPr>
        <sz val="8"/>
        <rFont val="游ゴシック"/>
        <family val="3"/>
        <charset val="128"/>
      </rPr>
      <t>(155,000 円)　　</t>
    </r>
    <phoneticPr fontId="34"/>
  </si>
  <si>
    <t>令和７年３月３１日までは表に示す額の４分の１（括弧書きの１段目）、令和８年３月３１日までは表に示す額の２分の１（括弧書きの２段目）の額とします。</t>
    <rPh sb="12" eb="13">
      <t>ヒョウ</t>
    </rPh>
    <rPh sb="14" eb="15">
      <t>シメ</t>
    </rPh>
    <phoneticPr fontId="34"/>
  </si>
  <si>
    <t>昇降機又は建築設備の計画変更の場合は11,000円、工作物の計画変更の場合は13,000円（構造計算書が添付された場合には15,000円）とします。</t>
    <rPh sb="3" eb="4">
      <t>マタ</t>
    </rPh>
    <rPh sb="10" eb="12">
      <t>ケイカク</t>
    </rPh>
    <rPh sb="15" eb="17">
      <t>バアイ</t>
    </rPh>
    <rPh sb="30" eb="32">
      <t>ケイカク</t>
    </rPh>
    <rPh sb="35" eb="37">
      <t>バアイ</t>
    </rPh>
    <rPh sb="46" eb="51">
      <t>コウゾウケイサンショ</t>
    </rPh>
    <rPh sb="52" eb="54">
      <t>テンプ</t>
    </rPh>
    <rPh sb="57" eb="59">
      <t>バアイ</t>
    </rPh>
    <rPh sb="67" eb="68">
      <t>エン</t>
    </rPh>
    <phoneticPr fontId="1"/>
  </si>
  <si>
    <t>電子申請による確認申請において、消防同意が必要となる場合の加算手数料は、申請１件につき2,000円とします。</t>
    <rPh sb="0" eb="4">
      <t>デンシシンセイ</t>
    </rPh>
    <rPh sb="7" eb="11">
      <t>カクニンシンセイ</t>
    </rPh>
    <rPh sb="16" eb="18">
      <t>ショウボウ</t>
    </rPh>
    <rPh sb="18" eb="20">
      <t>ドウイ</t>
    </rPh>
    <rPh sb="21" eb="23">
      <t>ヒツヨウ</t>
    </rPh>
    <rPh sb="26" eb="28">
      <t>バアイ</t>
    </rPh>
    <rPh sb="29" eb="31">
      <t>カサン</t>
    </rPh>
    <rPh sb="31" eb="34">
      <t>テスウリョウ</t>
    </rPh>
    <rPh sb="36" eb="38">
      <t>シンセイ</t>
    </rPh>
    <rPh sb="39" eb="40">
      <t>ケン</t>
    </rPh>
    <rPh sb="48" eb="49">
      <t>エン</t>
    </rPh>
    <phoneticPr fontId="1"/>
  </si>
  <si>
    <t>面積→</t>
  </si>
  <si>
    <t>特例の有無</t>
  </si>
  <si>
    <t>改定基本手数料</t>
  </si>
  <si>
    <t>■　確認検査手数料算定　内訳計算内容</t>
    <rPh sb="2" eb="4">
      <t>カクニン</t>
    </rPh>
    <rPh sb="4" eb="6">
      <t>ケンサ</t>
    </rPh>
    <rPh sb="6" eb="9">
      <t>テスウリョウ</t>
    </rPh>
    <rPh sb="9" eb="11">
      <t>サンテイ</t>
    </rPh>
    <rPh sb="12" eb="14">
      <t>ウチワケ</t>
    </rPh>
    <rPh sb="14" eb="16">
      <t>ケイサン</t>
    </rPh>
    <rPh sb="16" eb="18">
      <t>ナイヨウ</t>
    </rPh>
    <phoneticPr fontId="1"/>
  </si>
  <si>
    <t>確認審査手数料　合計</t>
    <rPh sb="0" eb="4">
      <t>カクニンシンサ</t>
    </rPh>
    <rPh sb="4" eb="7">
      <t>テスウリョウ</t>
    </rPh>
    <rPh sb="8" eb="10">
      <t>ゴウケイ</t>
    </rPh>
    <phoneticPr fontId="1"/>
  </si>
  <si>
    <t>確認検査手数料　合計</t>
    <rPh sb="0" eb="2">
      <t>カクニン</t>
    </rPh>
    <rPh sb="2" eb="4">
      <t>ケンサ</t>
    </rPh>
    <rPh sb="4" eb="7">
      <t>テスウリョウ</t>
    </rPh>
    <rPh sb="8" eb="10">
      <t>ゴウケイ</t>
    </rPh>
    <phoneticPr fontId="1"/>
  </si>
  <si>
    <t>計算書付き</t>
    <rPh sb="0" eb="3">
      <t>ケイサンショ</t>
    </rPh>
    <rPh sb="3" eb="4">
      <t>ツ</t>
    </rPh>
    <phoneticPr fontId="1"/>
  </si>
  <si>
    <t>工作物（一につき）</t>
    <rPh sb="0" eb="3">
      <t>コウサクブツ</t>
    </rPh>
    <rPh sb="4" eb="5">
      <t>イチ</t>
    </rPh>
    <phoneticPr fontId="1"/>
  </si>
  <si>
    <t>基数</t>
    <rPh sb="0" eb="2">
      <t>キスウ</t>
    </rPh>
    <phoneticPr fontId="1"/>
  </si>
  <si>
    <t>確認手数料</t>
    <rPh sb="0" eb="2">
      <t>カクニン</t>
    </rPh>
    <rPh sb="2" eb="5">
      <t>テスウリョウ</t>
    </rPh>
    <phoneticPr fontId="1"/>
  </si>
  <si>
    <t>完了検査</t>
    <rPh sb="0" eb="2">
      <t>カンリョウ</t>
    </rPh>
    <rPh sb="2" eb="4">
      <t>ケンサ</t>
    </rPh>
    <phoneticPr fontId="1"/>
  </si>
  <si>
    <t>合計</t>
    <rPh sb="0" eb="2">
      <t>ゴウケイ</t>
    </rPh>
    <phoneticPr fontId="1"/>
  </si>
  <si>
    <t>　(確認申請書第六面の別棟と扱われた建築物で構造計算書が添付されたもの）</t>
    <phoneticPr fontId="1"/>
  </si>
  <si>
    <t>○構造計算書付き建築物の入力に係る注意事項</t>
    <rPh sb="1" eb="3">
      <t>コウゾウ</t>
    </rPh>
    <rPh sb="3" eb="5">
      <t>ケイサン</t>
    </rPh>
    <rPh sb="5" eb="6">
      <t>ショ</t>
    </rPh>
    <rPh sb="6" eb="7">
      <t>ツ</t>
    </rPh>
    <rPh sb="8" eb="11">
      <t>ケンチクブツ</t>
    </rPh>
    <rPh sb="12" eb="14">
      <t>ニュウリョク</t>
    </rPh>
    <rPh sb="15" eb="16">
      <t>カカ</t>
    </rPh>
    <rPh sb="17" eb="21">
      <t>チュウイジコウ</t>
    </rPh>
    <phoneticPr fontId="1"/>
  </si>
  <si>
    <t>□</t>
  </si>
  <si>
    <t>　確認申請書第六面の【5．構造計算の区分】を参照してください</t>
    <rPh sb="1" eb="3">
      <t>カクニン</t>
    </rPh>
    <rPh sb="13" eb="15">
      <t>コウゾウ</t>
    </rPh>
    <rPh sb="15" eb="17">
      <t>ケイサン</t>
    </rPh>
    <rPh sb="18" eb="20">
      <t>クブン</t>
    </rPh>
    <rPh sb="22" eb="24">
      <t>サンショウ</t>
    </rPh>
    <phoneticPr fontId="1"/>
  </si>
  <si>
    <t>・構造計算書が添付される棟の延べ面積を入力します</t>
    <rPh sb="1" eb="3">
      <t>コウゾウ</t>
    </rPh>
    <rPh sb="3" eb="6">
      <t>ケイサンショ</t>
    </rPh>
    <rPh sb="7" eb="9">
      <t>テンプ</t>
    </rPh>
    <rPh sb="12" eb="13">
      <t>ムネ</t>
    </rPh>
    <rPh sb="14" eb="15">
      <t>ノ</t>
    </rPh>
    <rPh sb="16" eb="18">
      <t>メンセキ</t>
    </rPh>
    <rPh sb="18" eb="20">
      <t>ユカメンセキ</t>
    </rPh>
    <rPh sb="19" eb="21">
      <t>ニュウリョク</t>
    </rPh>
    <phoneticPr fontId="1"/>
  </si>
  <si>
    <t>ルート2基準
有：■</t>
    <rPh sb="4" eb="6">
      <t>キジュン</t>
    </rPh>
    <rPh sb="7" eb="8">
      <t>ア</t>
    </rPh>
    <phoneticPr fontId="1"/>
  </si>
  <si>
    <r>
      <t xml:space="preserve"> □法第81条第１項各号に掲げる基準に従った構造計算　大臣認定　延べ面積のみ入力
 □法第81条第２項第１号イに掲げる建築物・・・ルート３　　　適判図書整合 有に■してください
 □法第81条第２項第１号ロに掲げる建築物・・・限界耐力計算　限界耐力計算 有■、適判図書整合も有に■</t>
    </r>
    <r>
      <rPr>
        <sz val="11"/>
        <color theme="1"/>
        <rFont val="Segoe UI Symbol"/>
        <family val="2"/>
      </rPr>
      <t xml:space="preserve">
</t>
    </r>
    <r>
      <rPr>
        <sz val="11"/>
        <color theme="1"/>
        <rFont val="游ゴシック"/>
        <family val="2"/>
        <charset val="128"/>
      </rPr>
      <t xml:space="preserve"> □法第81条第２項第２号イに掲げる建築物・・・ルート２　　　ルート２基準 有に■してください</t>
    </r>
    <r>
      <rPr>
        <sz val="11"/>
        <color theme="1"/>
        <rFont val="Segoe UI Symbol"/>
        <family val="2"/>
      </rPr>
      <t xml:space="preserve">
</t>
    </r>
    <r>
      <rPr>
        <sz val="11"/>
        <color theme="1"/>
        <rFont val="游ゴシック"/>
        <family val="2"/>
        <charset val="128"/>
      </rPr>
      <t xml:space="preserve"> □法第81条第３項に掲げる建築物　　　　・・・ルート１　　　延べ面積のみ入力</t>
    </r>
    <rPh sb="32" eb="33">
      <t>ノ</t>
    </rPh>
    <rPh sb="34" eb="36">
      <t>メンセキ</t>
    </rPh>
    <rPh sb="38" eb="40">
      <t>ニュウリョク</t>
    </rPh>
    <rPh sb="74" eb="76">
      <t>トショ</t>
    </rPh>
    <rPh sb="132" eb="134">
      <t>トショ</t>
    </rPh>
    <rPh sb="176" eb="178">
      <t>キジュン</t>
    </rPh>
    <rPh sb="220" eb="221">
      <t>ノ</t>
    </rPh>
    <rPh sb="222" eb="224">
      <t>メンセキ</t>
    </rPh>
    <rPh sb="226" eb="228">
      <t>ニュウリョク</t>
    </rPh>
    <phoneticPr fontId="1"/>
  </si>
  <si>
    <t>確認審査手数料</t>
    <rPh sb="0" eb="2">
      <t>カクニン</t>
    </rPh>
    <rPh sb="2" eb="4">
      <t>シンサ</t>
    </rPh>
    <rPh sb="4" eb="7">
      <t>テスウリョウ</t>
    </rPh>
    <phoneticPr fontId="1"/>
  </si>
  <si>
    <t>申請書第三面申請対象全体の延べ面積（㎡）</t>
    <rPh sb="0" eb="3">
      <t>シンセイショ</t>
    </rPh>
    <rPh sb="3" eb="6">
      <t>ダイサンメン</t>
    </rPh>
    <rPh sb="6" eb="10">
      <t>シンセイタイショウ</t>
    </rPh>
    <rPh sb="10" eb="12">
      <t>ゼンタイ</t>
    </rPh>
    <rPh sb="13" eb="14">
      <t>ノ</t>
    </rPh>
    <rPh sb="15" eb="17">
      <t>メンセキ</t>
    </rPh>
    <rPh sb="17" eb="19">
      <t>ユカメンセキ</t>
    </rPh>
    <phoneticPr fontId="1"/>
  </si>
  <si>
    <t>構造審査合計</t>
    <rPh sb="0" eb="2">
      <t>コウゾウ</t>
    </rPh>
    <rPh sb="2" eb="4">
      <t>シンサ</t>
    </rPh>
    <rPh sb="4" eb="6">
      <t>ゴウケイ</t>
    </rPh>
    <phoneticPr fontId="1"/>
  </si>
  <si>
    <t>エラーメッセージ欄</t>
    <rPh sb="8" eb="9">
      <t>ラン</t>
    </rPh>
    <phoneticPr fontId="1"/>
  </si>
  <si>
    <t>合計延べ面積を入力　　→</t>
    <rPh sb="0" eb="2">
      <t>ゴウケイ</t>
    </rPh>
    <rPh sb="2" eb="3">
      <t>ノ</t>
    </rPh>
    <rPh sb="4" eb="6">
      <t>メンセキ</t>
    </rPh>
    <rPh sb="7" eb="9">
      <t>ニュウリョク</t>
    </rPh>
    <phoneticPr fontId="1"/>
  </si>
  <si>
    <t>手数料合計</t>
    <rPh sb="0" eb="3">
      <t>テスウリョウ</t>
    </rPh>
    <rPh sb="3" eb="5">
      <t>ゴウケイ</t>
    </rPh>
    <phoneticPr fontId="1"/>
  </si>
  <si>
    <t>構造計算書
審査手数料</t>
    <rPh sb="0" eb="2">
      <t>コウゾウ</t>
    </rPh>
    <rPh sb="2" eb="5">
      <t>ケイサンショ</t>
    </rPh>
    <rPh sb="6" eb="8">
      <t>シンサ</t>
    </rPh>
    <rPh sb="8" eb="11">
      <t>テスウリョウ</t>
    </rPh>
    <phoneticPr fontId="1"/>
  </si>
  <si>
    <t>ルート2基準
審査料</t>
    <rPh sb="4" eb="6">
      <t>キジュン</t>
    </rPh>
    <rPh sb="7" eb="9">
      <t>シンサ</t>
    </rPh>
    <rPh sb="9" eb="10">
      <t>リョウ</t>
    </rPh>
    <phoneticPr fontId="1"/>
  </si>
  <si>
    <t>限界耐力計算
等審査料</t>
    <rPh sb="0" eb="2">
      <t>ゲンカイ</t>
    </rPh>
    <rPh sb="2" eb="6">
      <t>タイリョクケイサン</t>
    </rPh>
    <rPh sb="7" eb="8">
      <t>トウ</t>
    </rPh>
    <rPh sb="8" eb="10">
      <t>シンサ</t>
    </rPh>
    <rPh sb="10" eb="11">
      <t>リョウ</t>
    </rPh>
    <phoneticPr fontId="1"/>
  </si>
  <si>
    <t>天空率審査</t>
    <rPh sb="3" eb="5">
      <t>シンサ</t>
    </rPh>
    <phoneticPr fontId="1"/>
  </si>
  <si>
    <t>特定天井審査</t>
    <rPh sb="4" eb="6">
      <t>シンサ</t>
    </rPh>
    <phoneticPr fontId="1"/>
  </si>
  <si>
    <t>避難・耐火・防火検証法審査</t>
    <rPh sb="4" eb="5">
      <t>カ</t>
    </rPh>
    <rPh sb="11" eb="13">
      <t>シンサ</t>
    </rPh>
    <phoneticPr fontId="1"/>
  </si>
  <si>
    <t>検査対象延べ面積（㎡）</t>
    <rPh sb="0" eb="2">
      <t>ケンサ</t>
    </rPh>
    <rPh sb="2" eb="4">
      <t>タイショウ</t>
    </rPh>
    <rPh sb="4" eb="5">
      <t>ノ</t>
    </rPh>
    <rPh sb="6" eb="8">
      <t>メンセキ</t>
    </rPh>
    <rPh sb="8" eb="10">
      <t>ユカメンセキ</t>
    </rPh>
    <phoneticPr fontId="1"/>
  </si>
  <si>
    <t>検査対象延べ面積(㎡)</t>
    <rPh sb="0" eb="4">
      <t>ケンサタイショウ</t>
    </rPh>
    <rPh sb="4" eb="5">
      <t>ノ</t>
    </rPh>
    <rPh sb="6" eb="8">
      <t>メンセキ</t>
    </rPh>
    <phoneticPr fontId="1"/>
  </si>
  <si>
    <t>省エネ検査対象面積(㎡)</t>
    <rPh sb="0" eb="1">
      <t>ショウ</t>
    </rPh>
    <rPh sb="3" eb="5">
      <t>ケンサ</t>
    </rPh>
    <rPh sb="5" eb="7">
      <t>タイショウ</t>
    </rPh>
    <rPh sb="7" eb="9">
      <t>メンセキ</t>
    </rPh>
    <phoneticPr fontId="1"/>
  </si>
  <si>
    <t>１棟の
延べ面積(㎡)</t>
    <rPh sb="1" eb="2">
      <t>トウ</t>
    </rPh>
    <rPh sb="4" eb="5">
      <t>ノ</t>
    </rPh>
    <rPh sb="6" eb="8">
      <t>メンセキ</t>
    </rPh>
    <phoneticPr fontId="1"/>
  </si>
  <si>
    <t xml:space="preserve"> ﾙｰﾄ２基準の
有無</t>
    <rPh sb="5" eb="7">
      <t>キジュン</t>
    </rPh>
    <rPh sb="9" eb="11">
      <t>ウム</t>
    </rPh>
    <phoneticPr fontId="1"/>
  </si>
  <si>
    <t>限界耐力計算等の有無</t>
    <rPh sb="0" eb="4">
      <t>ゲンカイタイリョク</t>
    </rPh>
    <rPh sb="4" eb="6">
      <t>ケイサン</t>
    </rPh>
    <rPh sb="6" eb="7">
      <t>トウ</t>
    </rPh>
    <rPh sb="8" eb="10">
      <t>ウム</t>
    </rPh>
    <phoneticPr fontId="1"/>
  </si>
  <si>
    <t>１棟の構造審査手数料</t>
    <rPh sb="1" eb="2">
      <t>トウ</t>
    </rPh>
    <rPh sb="3" eb="5">
      <t>コウゾウ</t>
    </rPh>
    <rPh sb="5" eb="7">
      <t>シンサ</t>
    </rPh>
    <rPh sb="7" eb="10">
      <t>テスウリョウ</t>
    </rPh>
    <phoneticPr fontId="1"/>
  </si>
  <si>
    <t>完了検査
中間検査有</t>
    <rPh sb="0" eb="4">
      <t>カンリョウケンサ</t>
    </rPh>
    <rPh sb="5" eb="7">
      <t>チュウカン</t>
    </rPh>
    <rPh sb="7" eb="9">
      <t>ケンサ</t>
    </rPh>
    <rPh sb="9" eb="10">
      <t>アリ</t>
    </rPh>
    <phoneticPr fontId="1"/>
  </si>
  <si>
    <t>限界耐力計算等　有：■</t>
    <rPh sb="0" eb="2">
      <t>ゲンカイ</t>
    </rPh>
    <rPh sb="2" eb="4">
      <t>タイリョク</t>
    </rPh>
    <rPh sb="4" eb="6">
      <t>ケイサン</t>
    </rPh>
    <rPh sb="6" eb="7">
      <t>トウ</t>
    </rPh>
    <rPh sb="8" eb="9">
      <t>アリ</t>
    </rPh>
    <phoneticPr fontId="1"/>
  </si>
  <si>
    <t>・複数棟ある場合、 1)～5)に棟ごとに延べ面積を入力します
・計画変更の場合、該当する棟の対象延べ面積の2分の１を入力します
・一体増築の場合で、既存部分も含めて全体の構造計算を行っている場合は、全体の延べ面積とします</t>
    <rPh sb="48" eb="49">
      <t>ノ</t>
    </rPh>
    <phoneticPr fontId="1"/>
  </si>
  <si>
    <t>検査対象延べ面積（㎡）</t>
    <rPh sb="0" eb="2">
      <t>ケンサ</t>
    </rPh>
    <rPh sb="2" eb="4">
      <t>タイショウ</t>
    </rPh>
    <rPh sb="4" eb="5">
      <t>ノ</t>
    </rPh>
    <rPh sb="6" eb="8">
      <t>メンセキ</t>
    </rPh>
    <phoneticPr fontId="1"/>
  </si>
  <si>
    <t>中間検査と瑕疵保険同時検査割引　有:■</t>
    <rPh sb="0" eb="2">
      <t>チュウカン</t>
    </rPh>
    <rPh sb="2" eb="4">
      <t>ケンサ</t>
    </rPh>
    <rPh sb="5" eb="9">
      <t>カシホケン</t>
    </rPh>
    <rPh sb="9" eb="11">
      <t>ドウジ</t>
    </rPh>
    <rPh sb="11" eb="13">
      <t>ケンサ</t>
    </rPh>
    <rPh sb="13" eb="15">
      <t>ワリビキ</t>
    </rPh>
    <rPh sb="16" eb="17">
      <t>アリ</t>
    </rPh>
    <phoneticPr fontId="1"/>
  </si>
  <si>
    <t>構造計算書付きの確認申請書第六面の延べ面積(㎡)を棟ごとに入力</t>
    <rPh sb="8" eb="12">
      <t>カクニンシンセイ</t>
    </rPh>
    <rPh sb="12" eb="13">
      <t>ショ</t>
    </rPh>
    <rPh sb="13" eb="16">
      <t>ダイロクメン</t>
    </rPh>
    <rPh sb="17" eb="18">
      <t>ノ</t>
    </rPh>
    <rPh sb="19" eb="21">
      <t>メンセキ</t>
    </rPh>
    <rPh sb="25" eb="26">
      <t>ムネ</t>
    </rPh>
    <rPh sb="29" eb="31">
      <t>ニュウリョク</t>
    </rPh>
    <phoneticPr fontId="1"/>
  </si>
  <si>
    <t>●　基本手数料　算定表</t>
    <rPh sb="2" eb="7">
      <t>キホンテスウリョウ</t>
    </rPh>
    <rPh sb="8" eb="10">
      <t>サンテイ</t>
    </rPh>
    <rPh sb="10" eb="11">
      <t>ヒョウ</t>
    </rPh>
    <phoneticPr fontId="1"/>
  </si>
  <si>
    <t>基本手数料</t>
    <phoneticPr fontId="1"/>
  </si>
  <si>
    <t>【建築物】　確認申請手数料</t>
    <rPh sb="0" eb="5">
      <t>&lt;ケンチクブツ&gt;</t>
    </rPh>
    <rPh sb="6" eb="8">
      <t>カクニン</t>
    </rPh>
    <rPh sb="8" eb="10">
      <t>シンセイ</t>
    </rPh>
    <rPh sb="10" eb="13">
      <t>テスウリョウ</t>
    </rPh>
    <phoneticPr fontId="1"/>
  </si>
  <si>
    <t>一般財団法人　宮城県建築住宅センター　</t>
    <rPh sb="0" eb="2">
      <t>イッパン</t>
    </rPh>
    <rPh sb="2" eb="4">
      <t>ザイダン</t>
    </rPh>
    <rPh sb="4" eb="6">
      <t>ホウジン</t>
    </rPh>
    <rPh sb="7" eb="10">
      <t>ミヤギケン</t>
    </rPh>
    <rPh sb="10" eb="12">
      <t>ケンチク</t>
    </rPh>
    <rPh sb="12" eb="14">
      <t>ジュウタク</t>
    </rPh>
    <phoneticPr fontId="1"/>
  </si>
  <si>
    <t>　建築確認・検査申請手数料算定シート</t>
    <rPh sb="1" eb="3">
      <t>ケンチク</t>
    </rPh>
    <rPh sb="3" eb="5">
      <t>カクニン</t>
    </rPh>
    <rPh sb="6" eb="13">
      <t>ケンサシンセイテスウリョウ</t>
    </rPh>
    <rPh sb="13" eb="15">
      <t>サンテイ</t>
    </rPh>
    <phoneticPr fontId="1"/>
  </si>
  <si>
    <t>　</t>
  </si>
  <si>
    <t>審査特例の有無  有:■、無:□</t>
    <rPh sb="0" eb="2">
      <t>シンサ</t>
    </rPh>
    <rPh sb="2" eb="4">
      <t>トクレイ</t>
    </rPh>
    <phoneticPr fontId="1"/>
  </si>
  <si>
    <t>検査特例の有無  有:■ 無:□</t>
    <rPh sb="0" eb="2">
      <t>ケンサ</t>
    </rPh>
    <phoneticPr fontId="1"/>
  </si>
  <si>
    <t>昇降機・建築設備(1基につき)</t>
    <rPh sb="0" eb="3">
      <t>ショウコウキ</t>
    </rPh>
    <rPh sb="4" eb="8">
      <t>ケンチクセツビ</t>
    </rPh>
    <rPh sb="10" eb="11">
      <t>キ</t>
    </rPh>
    <phoneticPr fontId="1"/>
  </si>
  <si>
    <t>【建築物】　中間・完了検査申請手数料</t>
    <rPh sb="0" eb="5">
      <t>&lt;ケンチクブツ&gt;</t>
    </rPh>
    <rPh sb="6" eb="8">
      <t>チュウカン</t>
    </rPh>
    <rPh sb="9" eb="11">
      <t>カンリョウ</t>
    </rPh>
    <rPh sb="11" eb="13">
      <t>ケンサ</t>
    </rPh>
    <rPh sb="13" eb="15">
      <t>シンセイ</t>
    </rPh>
    <rPh sb="15" eb="18">
      <t>テスウリョウ</t>
    </rPh>
    <phoneticPr fontId="1"/>
  </si>
  <si>
    <t>【昇降機・建築設備・工作物】　確認・完了検査申請手数料</t>
    <rPh sb="1" eb="4">
      <t>ショウコウキ</t>
    </rPh>
    <rPh sb="5" eb="7">
      <t>ケンチク</t>
    </rPh>
    <rPh sb="7" eb="9">
      <t>セツビ</t>
    </rPh>
    <rPh sb="10" eb="13">
      <t>コウサクブツ</t>
    </rPh>
    <rPh sb="15" eb="17">
      <t>カクニン</t>
    </rPh>
    <rPh sb="18" eb="20">
      <t>カンリョウ</t>
    </rPh>
    <rPh sb="20" eb="22">
      <t>ケンサ</t>
    </rPh>
    <rPh sb="24" eb="27">
      <t>テスウリョウ</t>
    </rPh>
    <phoneticPr fontId="1"/>
  </si>
  <si>
    <t>構造計算有 別棟の延べ面積</t>
    <rPh sb="0" eb="2">
      <t>コウゾウ</t>
    </rPh>
    <rPh sb="2" eb="4">
      <t>ケイサン</t>
    </rPh>
    <rPh sb="4" eb="5">
      <t>アリ</t>
    </rPh>
    <rPh sb="6" eb="7">
      <t>ベツ</t>
    </rPh>
    <rPh sb="7" eb="8">
      <t>トウ</t>
    </rPh>
    <rPh sb="9" eb="10">
      <t>ノ</t>
    </rPh>
    <rPh sb="11" eb="13">
      <t>メンセキ</t>
    </rPh>
    <phoneticPr fontId="1"/>
  </si>
  <si>
    <t>(Ver1.2)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</si>
</sst>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0%"/>
    <numFmt numFmtId="177" formatCode="#,##0_ "/>
    <numFmt numFmtId="178" formatCode="#,##0_ ;[Red]\-#,##0\ "/>
    <numFmt numFmtId="179" formatCode="#,##0.00_ ;[Red]\-#,##0.00\ "/>
    <numFmt numFmtId="180" formatCode="&quot;(&quot;##,###"/>
  </numFmts>
  <fonts count="6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1"/>
      <name val="游ゴシック"/>
      <family val="2"/>
      <charset val="128"/>
      <scheme val="minor"/>
    </font>
    <font>
      <b/>
      <sz val="10"/>
      <color theme="1"/>
      <name val="游ゴシック"/>
      <family val="3"/>
      <charset val="128"/>
      <scheme val="minor"/>
    </font>
    <font>
      <sz val="12"/>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1"/>
      <name val="ＭＳ Ｐゴシック"/>
      <family val="3"/>
      <charset val="128"/>
    </font>
    <font>
      <b/>
      <sz val="18"/>
      <color theme="0"/>
      <name val="游ゴシック"/>
      <family val="3"/>
      <charset val="128"/>
    </font>
    <font>
      <b/>
      <sz val="10"/>
      <color theme="0"/>
      <name val="游ゴシック"/>
      <family val="3"/>
      <charset val="128"/>
    </font>
    <font>
      <sz val="10"/>
      <color theme="0"/>
      <name val="游ゴシック"/>
      <family val="3"/>
      <charset val="128"/>
    </font>
    <font>
      <sz val="9"/>
      <color theme="0"/>
      <name val="游ゴシック"/>
      <family val="3"/>
      <charset val="128"/>
    </font>
    <font>
      <b/>
      <sz val="12"/>
      <name val="游ゴシック"/>
      <family val="3"/>
      <charset val="128"/>
    </font>
    <font>
      <sz val="10"/>
      <name val="游ゴシック"/>
      <family val="3"/>
      <charset val="128"/>
    </font>
    <font>
      <sz val="10"/>
      <color rgb="FF0070C0"/>
      <name val="游ゴシック"/>
      <family val="3"/>
      <charset val="128"/>
    </font>
    <font>
      <b/>
      <sz val="11"/>
      <name val="游ゴシック"/>
      <family val="3"/>
      <charset val="128"/>
    </font>
    <font>
      <b/>
      <sz val="10"/>
      <color rgb="FF0070C0"/>
      <name val="游ゴシック"/>
      <family val="3"/>
      <charset val="128"/>
    </font>
    <font>
      <b/>
      <sz val="10"/>
      <name val="游ゴシック"/>
      <family val="3"/>
      <charset val="128"/>
    </font>
    <font>
      <b/>
      <sz val="10"/>
      <color rgb="FFFF0000"/>
      <name val="游ゴシック"/>
      <family val="3"/>
      <charset val="128"/>
    </font>
    <font>
      <sz val="6"/>
      <name val="ＭＳ Ｐゴシック"/>
      <family val="3"/>
      <charset val="128"/>
    </font>
    <font>
      <b/>
      <sz val="9"/>
      <name val="游ゴシック"/>
      <family val="3"/>
      <charset val="128"/>
    </font>
    <font>
      <b/>
      <vertAlign val="superscript"/>
      <sz val="10"/>
      <name val="游ゴシック"/>
      <family val="3"/>
      <charset val="128"/>
    </font>
    <font>
      <b/>
      <vertAlign val="superscript"/>
      <sz val="9"/>
      <name val="游ゴシック"/>
      <family val="3"/>
      <charset val="128"/>
    </font>
    <font>
      <b/>
      <sz val="8"/>
      <name val="游ゴシック"/>
      <family val="3"/>
      <charset val="128"/>
    </font>
    <font>
      <b/>
      <vertAlign val="superscript"/>
      <sz val="8"/>
      <name val="游ゴシック"/>
      <family val="3"/>
      <charset val="128"/>
    </font>
    <font>
      <sz val="9"/>
      <name val="游ゴシック"/>
      <family val="3"/>
      <charset val="128"/>
    </font>
    <font>
      <sz val="6"/>
      <name val="游ゴシック"/>
      <family val="3"/>
      <charset val="128"/>
      <scheme val="minor"/>
    </font>
    <font>
      <sz val="8"/>
      <name val="游ゴシック"/>
      <family val="3"/>
      <charset val="128"/>
    </font>
    <font>
      <sz val="8"/>
      <color rgb="FF0070C0"/>
      <name val="游ゴシック"/>
      <family val="3"/>
      <charset val="128"/>
    </font>
    <font>
      <b/>
      <sz val="8"/>
      <color rgb="FFFF0000"/>
      <name val="游ゴシック"/>
      <family val="3"/>
      <charset val="128"/>
    </font>
    <font>
      <sz val="7"/>
      <name val="游ゴシック"/>
      <family val="3"/>
      <charset val="128"/>
    </font>
    <font>
      <sz val="11"/>
      <color rgb="FFFF0000"/>
      <name val="游ゴシック"/>
      <family val="2"/>
      <charset val="128"/>
      <scheme val="minor"/>
    </font>
    <font>
      <sz val="14"/>
      <color theme="0"/>
      <name val="游ゴシック"/>
      <family val="3"/>
      <charset val="128"/>
      <scheme val="minor"/>
    </font>
    <font>
      <b/>
      <sz val="7.5"/>
      <name val="游ゴシック"/>
      <family val="3"/>
      <charset val="128"/>
    </font>
    <font>
      <b/>
      <vertAlign val="superscript"/>
      <sz val="7.5"/>
      <name val="游ゴシック"/>
      <family val="3"/>
      <charset val="128"/>
    </font>
    <font>
      <vertAlign val="superscript"/>
      <sz val="8"/>
      <name val="游ゴシック"/>
      <family val="3"/>
      <charset val="128"/>
    </font>
    <font>
      <sz val="11"/>
      <name val="游ゴシック"/>
      <family val="3"/>
      <charset val="128"/>
    </font>
    <font>
      <sz val="10"/>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sz val="11"/>
      <color rgb="FF0070C0"/>
      <name val="ＭＳ Ｐゴシック"/>
      <family val="3"/>
      <charset val="128"/>
    </font>
    <font>
      <sz val="11"/>
      <color rgb="FF0070C0"/>
      <name val="游ゴシック"/>
      <family val="2"/>
      <charset val="128"/>
      <scheme val="minor"/>
    </font>
    <font>
      <b/>
      <sz val="11"/>
      <color rgb="FF0070C0"/>
      <name val="游ゴシック"/>
      <family val="2"/>
      <charset val="128"/>
      <scheme val="minor"/>
    </font>
    <font>
      <b/>
      <sz val="11"/>
      <color rgb="FF002060"/>
      <name val="ＭＳ Ｐゴシック"/>
      <family val="3"/>
      <charset val="128"/>
    </font>
    <font>
      <sz val="11"/>
      <color theme="1"/>
      <name val="Segoe UI Symbol"/>
      <family val="2"/>
    </font>
    <font>
      <sz val="11"/>
      <color theme="1"/>
      <name val="游ゴシック"/>
      <family val="2"/>
      <charset val="128"/>
    </font>
    <font>
      <sz val="9"/>
      <color indexed="81"/>
      <name val="MS P ゴシック"/>
      <family val="3"/>
      <charset val="128"/>
    </font>
    <font>
      <b/>
      <sz val="9"/>
      <color indexed="81"/>
      <name val="MS P ゴシック"/>
      <family val="3"/>
      <charset val="128"/>
    </font>
    <font>
      <sz val="11"/>
      <color rgb="FFFF0000"/>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
      <b/>
      <sz val="14"/>
      <color theme="0"/>
      <name val="游ゴシック"/>
      <family val="3"/>
      <charset val="128"/>
      <scheme val="minor"/>
    </font>
    <font>
      <b/>
      <sz val="14"/>
      <name val="游ゴシック"/>
      <family val="3"/>
      <charset val="128"/>
      <scheme val="minor"/>
    </font>
    <font>
      <b/>
      <sz val="18"/>
      <name val="游ゴシック"/>
      <family val="3"/>
      <charset val="128"/>
      <scheme val="minor"/>
    </font>
    <font>
      <b/>
      <sz val="12"/>
      <name val="游ゴシック"/>
      <family val="3"/>
      <charset val="128"/>
      <scheme val="minor"/>
    </font>
  </fonts>
  <fills count="2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CC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00B050"/>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style="thin">
        <color auto="1"/>
      </top>
      <bottom style="hair">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thin">
        <color indexed="64"/>
      </top>
      <bottom style="hair">
        <color indexed="64"/>
      </bottom>
      <diagonal/>
    </border>
    <border>
      <left style="thin">
        <color indexed="64"/>
      </left>
      <right/>
      <top/>
      <bottom/>
      <diagonal/>
    </border>
    <border>
      <left/>
      <right style="double">
        <color auto="1"/>
      </right>
      <top/>
      <bottom/>
      <diagonal/>
    </border>
    <border>
      <left style="double">
        <color auto="1"/>
      </left>
      <right/>
      <top style="hair">
        <color auto="1"/>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auto="1"/>
      </right>
      <top style="hair">
        <color indexed="64"/>
      </top>
      <bottom/>
      <diagonal/>
    </border>
    <border>
      <left style="thin">
        <color indexed="64"/>
      </left>
      <right/>
      <top style="hair">
        <color indexed="64"/>
      </top>
      <bottom/>
      <diagonal/>
    </border>
    <border>
      <left style="thin">
        <color indexed="64"/>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style="double">
        <color auto="1"/>
      </bottom>
      <diagonal/>
    </border>
    <border>
      <left/>
      <right style="hair">
        <color indexed="64"/>
      </right>
      <top/>
      <bottom style="double">
        <color auto="1"/>
      </bottom>
      <diagonal/>
    </border>
    <border>
      <left style="hair">
        <color indexed="64"/>
      </left>
      <right/>
      <top/>
      <bottom style="double">
        <color auto="1"/>
      </bottom>
      <diagonal/>
    </border>
    <border>
      <left/>
      <right style="thin">
        <color indexed="64"/>
      </right>
      <top/>
      <bottom style="double">
        <color auto="1"/>
      </bottom>
      <diagonal/>
    </border>
    <border>
      <left style="thin">
        <color indexed="64"/>
      </left>
      <right/>
      <top style="double">
        <color auto="1"/>
      </top>
      <bottom style="hair">
        <color indexed="64"/>
      </bottom>
      <diagonal/>
    </border>
    <border>
      <left/>
      <right/>
      <top style="double">
        <color auto="1"/>
      </top>
      <bottom style="hair">
        <color indexed="64"/>
      </bottom>
      <diagonal/>
    </border>
    <border>
      <left/>
      <right style="double">
        <color auto="1"/>
      </right>
      <top style="double">
        <color auto="1"/>
      </top>
      <bottom style="hair">
        <color indexed="64"/>
      </bottom>
      <diagonal/>
    </border>
    <border>
      <left style="double">
        <color auto="1"/>
      </left>
      <right/>
      <top style="double">
        <color auto="1"/>
      </top>
      <bottom style="hair">
        <color auto="1"/>
      </bottom>
      <diagonal/>
    </border>
    <border>
      <left/>
      <right/>
      <top style="hair">
        <color indexed="64"/>
      </top>
      <bottom style="hair">
        <color indexed="64"/>
      </bottom>
      <diagonal/>
    </border>
    <border>
      <left style="hair">
        <color indexed="64"/>
      </left>
      <right/>
      <top style="double">
        <color auto="1"/>
      </top>
      <bottom style="hair">
        <color indexed="64"/>
      </bottom>
      <diagonal/>
    </border>
    <border>
      <left/>
      <right style="thin">
        <color auto="1"/>
      </right>
      <top style="double">
        <color auto="1"/>
      </top>
      <bottom style="hair">
        <color indexed="64"/>
      </bottom>
      <diagonal/>
    </border>
    <border>
      <left style="hair">
        <color indexed="64"/>
      </left>
      <right/>
      <top style="double">
        <color auto="1"/>
      </top>
      <bottom/>
      <diagonal/>
    </border>
    <border>
      <left/>
      <right/>
      <top style="double">
        <color auto="1"/>
      </top>
      <bottom/>
      <diagonal/>
    </border>
    <border>
      <left/>
      <right style="hair">
        <color indexed="64"/>
      </right>
      <top style="double">
        <color auto="1"/>
      </top>
      <bottom/>
      <diagonal/>
    </border>
    <border>
      <left/>
      <right style="thin">
        <color indexed="64"/>
      </right>
      <top style="double">
        <color auto="1"/>
      </top>
      <bottom/>
      <diagonal/>
    </border>
    <border>
      <left style="thin">
        <color indexed="64"/>
      </left>
      <right/>
      <top style="hair">
        <color indexed="64"/>
      </top>
      <bottom style="hair">
        <color indexed="64"/>
      </bottom>
      <diagonal/>
    </border>
    <border>
      <left/>
      <right style="double">
        <color auto="1"/>
      </right>
      <top style="hair">
        <color indexed="64"/>
      </top>
      <bottom style="hair">
        <color indexed="64"/>
      </bottom>
      <diagonal/>
    </border>
    <border>
      <left style="double">
        <color auto="1"/>
      </left>
      <right/>
      <top style="hair">
        <color indexed="64"/>
      </top>
      <bottom style="hair">
        <color indexed="64"/>
      </bottom>
      <diagonal/>
    </border>
    <border>
      <left style="hair">
        <color indexed="64"/>
      </left>
      <right/>
      <top style="hair">
        <color indexed="64"/>
      </top>
      <bottom style="hair">
        <color indexed="64"/>
      </bottom>
      <diagonal/>
    </border>
    <border>
      <left/>
      <right style="thin">
        <color auto="1"/>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right/>
      <top style="medium">
        <color auto="1"/>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medium">
        <color auto="1"/>
      </left>
      <right/>
      <top/>
      <bottom style="medium">
        <color auto="1"/>
      </bottom>
      <diagonal/>
    </border>
    <border>
      <left/>
      <right style="medium">
        <color auto="1"/>
      </right>
      <top/>
      <bottom style="medium">
        <color auto="1"/>
      </bottom>
      <diagonal/>
    </border>
    <border>
      <left/>
      <right/>
      <top/>
      <bottom style="thin">
        <color indexed="64"/>
      </bottom>
      <diagonal/>
    </border>
    <border>
      <left style="thin">
        <color indexed="64"/>
      </left>
      <right/>
      <top style="hair">
        <color indexed="64"/>
      </top>
      <bottom style="thin">
        <color indexed="64"/>
      </bottom>
      <diagonal/>
    </border>
    <border>
      <left/>
      <right/>
      <top style="hair">
        <color auto="1"/>
      </top>
      <bottom style="thin">
        <color auto="1"/>
      </bottom>
      <diagonal/>
    </border>
    <border>
      <left/>
      <right style="double">
        <color auto="1"/>
      </right>
      <top style="hair">
        <color indexed="64"/>
      </top>
      <bottom style="thin">
        <color auto="1"/>
      </bottom>
      <diagonal/>
    </border>
    <border>
      <left style="double">
        <color auto="1"/>
      </left>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hair">
        <color indexed="64"/>
      </top>
      <bottom style="thin">
        <color auto="1"/>
      </bottom>
      <diagonal/>
    </border>
    <border>
      <left style="hair">
        <color indexed="64"/>
      </left>
      <right/>
      <top/>
      <bottom style="thin">
        <color auto="1"/>
      </bottom>
      <diagonal/>
    </border>
    <border>
      <left/>
      <right style="hair">
        <color indexed="64"/>
      </right>
      <top/>
      <bottom style="thin">
        <color auto="1"/>
      </bottom>
      <diagonal/>
    </border>
    <border>
      <left/>
      <right style="thin">
        <color indexed="64"/>
      </right>
      <top/>
      <bottom style="thin">
        <color indexed="64"/>
      </bottom>
      <diagonal/>
    </border>
    <border>
      <left/>
      <right/>
      <top style="thin">
        <color auto="1"/>
      </top>
      <bottom style="thin">
        <color indexed="64"/>
      </bottom>
      <diagonal/>
    </border>
    <border>
      <left/>
      <right style="double">
        <color auto="1"/>
      </right>
      <top style="thin">
        <color auto="1"/>
      </top>
      <bottom style="thin">
        <color indexed="64"/>
      </bottom>
      <diagonal/>
    </border>
    <border>
      <left style="double">
        <color auto="1"/>
      </left>
      <right/>
      <top style="thin">
        <color auto="1"/>
      </top>
      <bottom style="thin">
        <color auto="1"/>
      </bottom>
      <diagonal/>
    </border>
    <border>
      <left/>
      <right style="hair">
        <color indexed="64"/>
      </right>
      <top style="thin">
        <color auto="1"/>
      </top>
      <bottom style="thin">
        <color indexed="64"/>
      </bottom>
      <diagonal/>
    </border>
    <border>
      <left style="hair">
        <color indexed="64"/>
      </left>
      <right/>
      <top style="thin">
        <color auto="1"/>
      </top>
      <bottom style="thin">
        <color indexed="64"/>
      </bottom>
      <diagonal/>
    </border>
    <border>
      <left/>
      <right style="thin">
        <color indexed="64"/>
      </right>
      <top style="thin">
        <color auto="1"/>
      </top>
      <bottom/>
      <diagonal/>
    </border>
    <border>
      <left style="hair">
        <color indexed="64"/>
      </left>
      <right/>
      <top style="thin">
        <color auto="1"/>
      </top>
      <bottom/>
      <diagonal/>
    </border>
    <border>
      <left/>
      <right style="hair">
        <color indexed="64"/>
      </right>
      <top style="thin">
        <color auto="1"/>
      </top>
      <bottom/>
      <diagonal/>
    </border>
    <border>
      <left style="slantDashDot">
        <color auto="1"/>
      </left>
      <right/>
      <top style="thin">
        <color auto="1"/>
      </top>
      <bottom/>
      <diagonal/>
    </border>
    <border>
      <left style="slantDashDot">
        <color auto="1"/>
      </left>
      <right/>
      <top/>
      <bottom/>
      <diagonal/>
    </border>
    <border>
      <left style="slantDashDot">
        <color auto="1"/>
      </left>
      <right/>
      <top/>
      <bottom style="double">
        <color auto="1"/>
      </bottom>
      <diagonal/>
    </border>
    <border>
      <left style="thin">
        <color auto="1"/>
      </left>
      <right/>
      <top style="double">
        <color auto="1"/>
      </top>
      <bottom/>
      <diagonal/>
    </border>
    <border>
      <left/>
      <right style="hair">
        <color indexed="64"/>
      </right>
      <top style="double">
        <color auto="1"/>
      </top>
      <bottom style="hair">
        <color indexed="64"/>
      </bottom>
      <diagonal/>
    </border>
    <border>
      <left style="slantDashDot">
        <color auto="1"/>
      </left>
      <right/>
      <top style="thin">
        <color auto="1"/>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double">
        <color auto="1"/>
      </right>
      <top style="hair">
        <color indexed="64"/>
      </top>
      <bottom/>
      <diagonal/>
    </border>
    <border>
      <left style="double">
        <color auto="1"/>
      </left>
      <right/>
      <top/>
      <bottom/>
      <diagonal/>
    </border>
    <border>
      <left style="thin">
        <color indexed="64"/>
      </left>
      <right/>
      <top/>
      <bottom style="hair">
        <color indexed="64"/>
      </bottom>
      <diagonal/>
    </border>
    <border>
      <left/>
      <right style="double">
        <color auto="1"/>
      </right>
      <top/>
      <bottom style="hair">
        <color indexed="64"/>
      </bottom>
      <diagonal/>
    </border>
    <border>
      <left style="double">
        <color auto="1"/>
      </left>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medium">
        <color indexed="64"/>
      </bottom>
      <diagonal style="hair">
        <color indexed="64"/>
      </diagonal>
    </border>
    <border>
      <left style="medium">
        <color indexed="64"/>
      </left>
      <right style="medium">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5" fillId="0" borderId="0">
      <alignment vertical="center"/>
    </xf>
  </cellStyleXfs>
  <cellXfs count="575">
    <xf numFmtId="0" fontId="0" fillId="0" borderId="0" xfId="0">
      <alignment vertical="center"/>
    </xf>
    <xf numFmtId="0" fontId="9" fillId="0" borderId="0" xfId="0" applyFont="1" applyAlignment="1" applyProtection="1">
      <alignment horizontal="right" vertical="center"/>
      <protection hidden="1"/>
    </xf>
    <xf numFmtId="0" fontId="0" fillId="0" borderId="0" xfId="0" applyProtection="1">
      <alignment vertical="center"/>
      <protection hidden="1"/>
    </xf>
    <xf numFmtId="0" fontId="8"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47" fillId="0" borderId="0" xfId="0" applyFont="1" applyProtection="1">
      <alignment vertical="center"/>
      <protection hidden="1"/>
    </xf>
    <xf numFmtId="0" fontId="0" fillId="0" borderId="0" xfId="0" applyAlignment="1" applyProtection="1">
      <alignment horizontal="center" vertical="center"/>
      <protection hidden="1"/>
    </xf>
    <xf numFmtId="0" fontId="46" fillId="0" borderId="0" xfId="0" applyFont="1" applyProtection="1">
      <alignment vertical="center"/>
      <protection hidden="1"/>
    </xf>
    <xf numFmtId="0" fontId="11" fillId="0" borderId="0" xfId="0" applyFont="1" applyAlignment="1" applyProtection="1">
      <alignment horizontal="center" vertical="center" wrapText="1"/>
      <protection hidden="1"/>
    </xf>
    <xf numFmtId="0" fontId="0" fillId="16" borderId="4" xfId="0" applyFill="1" applyBorder="1" applyAlignment="1" applyProtection="1">
      <alignment horizontal="center" vertical="center"/>
      <protection hidden="1"/>
    </xf>
    <xf numFmtId="38" fontId="3" fillId="16" borderId="6" xfId="1" applyFont="1" applyFill="1" applyBorder="1" applyProtection="1">
      <alignment vertical="center"/>
      <protection hidden="1"/>
    </xf>
    <xf numFmtId="0" fontId="3" fillId="0" borderId="0" xfId="0" applyFont="1" applyAlignment="1" applyProtection="1">
      <alignment horizontal="center" vertical="center"/>
      <protection hidden="1"/>
    </xf>
    <xf numFmtId="38" fontId="3" fillId="0" borderId="0" xfId="1" applyFont="1" applyFill="1" applyBorder="1" applyProtection="1">
      <alignment vertical="center"/>
      <protection hidden="1"/>
    </xf>
    <xf numFmtId="38" fontId="3" fillId="16" borderId="6" xfId="0" applyNumberFormat="1" applyFont="1" applyFill="1" applyBorder="1" applyProtection="1">
      <alignment vertical="center"/>
      <protection hidden="1"/>
    </xf>
    <xf numFmtId="0" fontId="39" fillId="8" borderId="0" xfId="0" applyFont="1" applyFill="1" applyAlignment="1" applyProtection="1">
      <alignment horizontal="left" vertical="center"/>
      <protection hidden="1"/>
    </xf>
    <xf numFmtId="0" fontId="39" fillId="10" borderId="0" xfId="0" applyFont="1" applyFill="1" applyProtection="1">
      <alignment vertical="center"/>
      <protection hidden="1"/>
    </xf>
    <xf numFmtId="0" fontId="8" fillId="0" borderId="0" xfId="0" applyFont="1" applyProtection="1">
      <alignment vertical="center"/>
      <protection hidden="1"/>
    </xf>
    <xf numFmtId="0" fontId="6" fillId="0" borderId="0" xfId="0" applyFont="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39" fillId="0" borderId="0" xfId="0" applyFont="1" applyProtection="1">
      <alignment vertical="center"/>
      <protection hidden="1"/>
    </xf>
    <xf numFmtId="0" fontId="39" fillId="0" borderId="69" xfId="0" applyFont="1" applyBorder="1" applyProtection="1">
      <alignment vertical="center"/>
      <protection hidden="1"/>
    </xf>
    <xf numFmtId="0" fontId="0" fillId="0" borderId="0" xfId="0" applyAlignment="1" applyProtection="1">
      <alignment horizontal="left" vertical="center"/>
      <protection hidden="1"/>
    </xf>
    <xf numFmtId="38" fontId="12" fillId="16" borderId="119" xfId="1" applyFont="1" applyFill="1" applyBorder="1" applyProtection="1">
      <alignment vertical="center"/>
      <protection hidden="1"/>
    </xf>
    <xf numFmtId="38" fontId="12" fillId="16" borderId="3" xfId="1" applyFont="1" applyFill="1" applyBorder="1" applyProtection="1">
      <alignment vertical="center"/>
      <protection hidden="1"/>
    </xf>
    <xf numFmtId="0" fontId="11" fillId="0" borderId="0" xfId="0" applyFont="1" applyProtection="1">
      <alignment vertical="center"/>
      <protection hidden="1"/>
    </xf>
    <xf numFmtId="0" fontId="3" fillId="0" borderId="0" xfId="0" applyFont="1" applyProtection="1">
      <alignment vertical="center"/>
      <protection hidden="1"/>
    </xf>
    <xf numFmtId="0" fontId="0" fillId="0" borderId="0" xfId="0" applyAlignment="1" applyProtection="1">
      <alignment horizontal="right" vertical="center"/>
      <protection hidden="1"/>
    </xf>
    <xf numFmtId="38" fontId="12" fillId="3" borderId="3" xfId="1" applyFont="1" applyFill="1" applyBorder="1" applyProtection="1">
      <alignment vertical="center"/>
      <protection hidden="1"/>
    </xf>
    <xf numFmtId="0" fontId="8" fillId="0" borderId="62" xfId="0" applyFont="1" applyBorder="1" applyAlignment="1" applyProtection="1">
      <alignment horizontal="center" vertical="center"/>
      <protection hidden="1"/>
    </xf>
    <xf numFmtId="0" fontId="0" fillId="0" borderId="62" xfId="0" applyBorder="1" applyProtection="1">
      <alignment vertical="center"/>
      <protection hidden="1"/>
    </xf>
    <xf numFmtId="38" fontId="7" fillId="3" borderId="6" xfId="0" applyNumberFormat="1" applyFont="1" applyFill="1" applyBorder="1" applyProtection="1">
      <alignment vertical="center"/>
      <protection hidden="1"/>
    </xf>
    <xf numFmtId="0" fontId="40" fillId="0" borderId="0" xfId="0" applyFont="1" applyAlignment="1" applyProtection="1">
      <alignment horizontal="center" vertical="center"/>
      <protection hidden="1"/>
    </xf>
    <xf numFmtId="38" fontId="3" fillId="16" borderId="9" xfId="0" applyNumberFormat="1" applyFont="1" applyFill="1" applyBorder="1" applyProtection="1">
      <alignment vertical="center"/>
      <protection hidden="1"/>
    </xf>
    <xf numFmtId="38" fontId="3" fillId="16" borderId="1" xfId="0" applyNumberFormat="1" applyFont="1" applyFill="1" applyBorder="1" applyProtection="1">
      <alignment vertical="center"/>
      <protection hidden="1"/>
    </xf>
    <xf numFmtId="38" fontId="3" fillId="16" borderId="10" xfId="0" applyNumberFormat="1" applyFont="1" applyFill="1" applyBorder="1" applyProtection="1">
      <alignment vertical="center"/>
      <protection hidden="1"/>
    </xf>
    <xf numFmtId="0" fontId="3" fillId="0" borderId="9" xfId="0" applyFont="1" applyBorder="1" applyProtection="1">
      <alignment vertical="center"/>
      <protection hidden="1"/>
    </xf>
    <xf numFmtId="0" fontId="3" fillId="0" borderId="1" xfId="0" applyFont="1" applyBorder="1" applyProtection="1">
      <alignment vertical="center"/>
      <protection hidden="1"/>
    </xf>
    <xf numFmtId="0" fontId="3" fillId="0" borderId="10" xfId="0" applyFont="1" applyBorder="1" applyProtection="1">
      <alignment vertical="center"/>
      <protection hidden="1"/>
    </xf>
    <xf numFmtId="0" fontId="3" fillId="0" borderId="20" xfId="0" applyFont="1" applyBorder="1" applyProtection="1">
      <alignment vertical="center"/>
      <protection hidden="1"/>
    </xf>
    <xf numFmtId="0" fontId="3" fillId="0" borderId="106" xfId="0" applyFont="1" applyBorder="1" applyProtection="1">
      <alignment vertical="center"/>
      <protection hidden="1"/>
    </xf>
    <xf numFmtId="0" fontId="3" fillId="0" borderId="2" xfId="0" applyFont="1" applyBorder="1" applyProtection="1">
      <alignment vertical="center"/>
      <protection hidden="1"/>
    </xf>
    <xf numFmtId="0" fontId="3" fillId="0" borderId="16" xfId="0" applyFont="1" applyBorder="1" applyProtection="1">
      <alignment vertical="center"/>
      <protection hidden="1"/>
    </xf>
    <xf numFmtId="0" fontId="0" fillId="0" borderId="13" xfId="0" applyBorder="1" applyProtection="1">
      <alignment vertical="center"/>
      <protection hidden="1"/>
    </xf>
    <xf numFmtId="0" fontId="39" fillId="0" borderId="13" xfId="0" applyFont="1" applyBorder="1" applyProtection="1">
      <alignment vertical="center"/>
      <protection hidden="1"/>
    </xf>
    <xf numFmtId="38" fontId="3" fillId="3" borderId="107" xfId="0" applyNumberFormat="1" applyFont="1" applyFill="1" applyBorder="1" applyProtection="1">
      <alignment vertical="center"/>
      <protection hidden="1"/>
    </xf>
    <xf numFmtId="38" fontId="3" fillId="3" borderId="111" xfId="0" applyNumberFormat="1" applyFont="1" applyFill="1" applyBorder="1" applyProtection="1">
      <alignment vertical="center"/>
      <protection hidden="1"/>
    </xf>
    <xf numFmtId="38" fontId="3" fillId="3" borderId="108" xfId="0" applyNumberFormat="1" applyFont="1" applyFill="1" applyBorder="1" applyProtection="1">
      <alignment vertical="center"/>
      <protection hidden="1"/>
    </xf>
    <xf numFmtId="178" fontId="3" fillId="16" borderId="126" xfId="1" applyNumberFormat="1" applyFont="1" applyFill="1" applyBorder="1" applyProtection="1">
      <alignment vertical="center"/>
      <protection hidden="1"/>
    </xf>
    <xf numFmtId="178" fontId="3" fillId="16" borderId="125" xfId="1" applyNumberFormat="1" applyFont="1" applyFill="1" applyBorder="1" applyProtection="1">
      <alignment vertical="center"/>
      <protection hidden="1"/>
    </xf>
    <xf numFmtId="178" fontId="3" fillId="16" borderId="128" xfId="1" applyNumberFormat="1" applyFont="1" applyFill="1" applyBorder="1" applyProtection="1">
      <alignment vertical="center"/>
      <protection hidden="1"/>
    </xf>
    <xf numFmtId="0" fontId="8" fillId="0" borderId="17" xfId="0" applyFont="1" applyBorder="1" applyAlignment="1" applyProtection="1">
      <alignment horizontal="center" vertical="center"/>
      <protection hidden="1"/>
    </xf>
    <xf numFmtId="178" fontId="3" fillId="3" borderId="3" xfId="0" applyNumberFormat="1" applyFont="1" applyFill="1" applyBorder="1" applyProtection="1">
      <alignment vertical="center"/>
      <protection hidden="1"/>
    </xf>
    <xf numFmtId="0" fontId="0" fillId="15" borderId="3" xfId="0" applyFill="1" applyBorder="1" applyAlignment="1" applyProtection="1">
      <alignment horizontal="center" vertical="center"/>
      <protection locked="0" hidden="1"/>
    </xf>
    <xf numFmtId="40" fontId="3" fillId="15" borderId="3" xfId="1" applyNumberFormat="1" applyFont="1" applyFill="1" applyBorder="1" applyAlignment="1" applyProtection="1">
      <alignment horizontal="center" vertical="center"/>
      <protection locked="0" hidden="1"/>
    </xf>
    <xf numFmtId="40" fontId="3" fillId="15" borderId="1" xfId="1" applyNumberFormat="1" applyFont="1" applyFill="1" applyBorder="1" applyAlignment="1" applyProtection="1">
      <alignment vertical="center"/>
      <protection locked="0" hidden="1"/>
    </xf>
    <xf numFmtId="0" fontId="0" fillId="15" borderId="1" xfId="0" applyFill="1" applyBorder="1" applyAlignment="1" applyProtection="1">
      <alignment horizontal="center" vertical="center"/>
      <protection locked="0" hidden="1"/>
    </xf>
    <xf numFmtId="0" fontId="0" fillId="15" borderId="12" xfId="0" applyFill="1" applyBorder="1" applyAlignment="1" applyProtection="1">
      <alignment horizontal="center" vertical="center"/>
      <protection locked="0" hidden="1"/>
    </xf>
    <xf numFmtId="0" fontId="0" fillId="15" borderId="119" xfId="0" applyFill="1" applyBorder="1" applyAlignment="1" applyProtection="1">
      <alignment horizontal="center" vertical="center"/>
      <protection locked="0" hidden="1"/>
    </xf>
    <xf numFmtId="0" fontId="16" fillId="9" borderId="0" xfId="3" applyFont="1" applyFill="1" applyProtection="1">
      <alignment vertical="center"/>
      <protection hidden="1"/>
    </xf>
    <xf numFmtId="0" fontId="17" fillId="9" borderId="0" xfId="3" applyFont="1" applyFill="1" applyProtection="1">
      <alignment vertical="center"/>
      <protection hidden="1"/>
    </xf>
    <xf numFmtId="0" fontId="18" fillId="9" borderId="0" xfId="3" applyFont="1" applyFill="1" applyProtection="1">
      <alignment vertical="center"/>
      <protection hidden="1"/>
    </xf>
    <xf numFmtId="0" fontId="19" fillId="9" borderId="0" xfId="3" applyFont="1" applyFill="1" applyAlignment="1" applyProtection="1">
      <alignment horizontal="right"/>
      <protection hidden="1"/>
    </xf>
    <xf numFmtId="0" fontId="17" fillId="9" borderId="0" xfId="3" applyFont="1" applyFill="1" applyAlignment="1" applyProtection="1">
      <alignment horizontal="right"/>
      <protection hidden="1"/>
    </xf>
    <xf numFmtId="0" fontId="21" fillId="0" borderId="0" xfId="3" applyFont="1" applyProtection="1">
      <alignment vertical="center"/>
      <protection hidden="1"/>
    </xf>
    <xf numFmtId="0" fontId="20" fillId="0" borderId="0" xfId="3" applyFont="1" applyAlignment="1" applyProtection="1">
      <alignment vertical="top"/>
      <protection hidden="1"/>
    </xf>
    <xf numFmtId="0" fontId="22" fillId="0" borderId="0" xfId="3" applyFont="1" applyProtection="1">
      <alignment vertical="center"/>
      <protection hidden="1"/>
    </xf>
    <xf numFmtId="0" fontId="23" fillId="0" borderId="0" xfId="3" applyFont="1" applyAlignment="1" applyProtection="1">
      <alignment horizontal="center" vertical="center"/>
      <protection hidden="1"/>
    </xf>
    <xf numFmtId="0" fontId="23" fillId="0" borderId="0" xfId="3" applyFont="1" applyProtection="1">
      <alignment vertical="center"/>
      <protection hidden="1"/>
    </xf>
    <xf numFmtId="0" fontId="24" fillId="0" borderId="0" xfId="3" applyFont="1" applyProtection="1">
      <alignment vertical="center"/>
      <protection hidden="1"/>
    </xf>
    <xf numFmtId="0" fontId="25" fillId="0" borderId="0" xfId="3" applyFont="1" applyAlignment="1" applyProtection="1">
      <alignment horizontal="center" vertical="center"/>
      <protection hidden="1"/>
    </xf>
    <xf numFmtId="0" fontId="20" fillId="0" borderId="0" xfId="3" applyFont="1" applyAlignment="1" applyProtection="1">
      <alignment horizontal="center" vertical="center"/>
      <protection hidden="1"/>
    </xf>
    <xf numFmtId="0" fontId="20" fillId="0" borderId="0" xfId="3" applyFont="1" applyProtection="1">
      <alignment vertical="center"/>
      <protection hidden="1"/>
    </xf>
    <xf numFmtId="0" fontId="26" fillId="0" borderId="0" xfId="3" applyFont="1" applyProtection="1">
      <alignment vertical="center"/>
      <protection hidden="1"/>
    </xf>
    <xf numFmtId="5" fontId="21" fillId="10" borderId="47" xfId="3" applyNumberFormat="1" applyFont="1" applyFill="1" applyBorder="1" applyProtection="1">
      <alignment vertical="center"/>
      <protection hidden="1"/>
    </xf>
    <xf numFmtId="5" fontId="21" fillId="10" borderId="49" xfId="3" applyNumberFormat="1" applyFont="1" applyFill="1" applyBorder="1" applyProtection="1">
      <alignment vertical="center"/>
      <protection hidden="1"/>
    </xf>
    <xf numFmtId="5" fontId="21" fillId="0" borderId="44" xfId="3" applyNumberFormat="1" applyFont="1" applyBorder="1" applyProtection="1">
      <alignment vertical="center"/>
      <protection hidden="1"/>
    </xf>
    <xf numFmtId="5" fontId="21" fillId="0" borderId="53" xfId="3" applyNumberFormat="1" applyFont="1" applyBorder="1" applyProtection="1">
      <alignment vertical="center"/>
      <protection hidden="1"/>
    </xf>
    <xf numFmtId="0" fontId="25" fillId="0" borderId="0" xfId="3" applyFont="1" applyProtection="1">
      <alignment vertical="center"/>
      <protection hidden="1"/>
    </xf>
    <xf numFmtId="0" fontId="35" fillId="0" borderId="0" xfId="3" applyFont="1" applyProtection="1">
      <alignment vertical="center"/>
      <protection hidden="1"/>
    </xf>
    <xf numFmtId="0" fontId="28" fillId="0" borderId="0" xfId="3" applyFont="1" applyAlignment="1" applyProtection="1">
      <alignment horizontal="right" vertical="center"/>
      <protection hidden="1"/>
    </xf>
    <xf numFmtId="0" fontId="28" fillId="0" borderId="0" xfId="3" applyFont="1" applyProtection="1">
      <alignment vertical="center"/>
      <protection hidden="1"/>
    </xf>
    <xf numFmtId="0" fontId="33" fillId="0" borderId="0" xfId="3" applyFont="1" applyProtection="1">
      <alignment vertical="center"/>
      <protection hidden="1"/>
    </xf>
    <xf numFmtId="0" fontId="36" fillId="0" borderId="0" xfId="3" applyFont="1" applyProtection="1">
      <alignment vertical="center"/>
      <protection hidden="1"/>
    </xf>
    <xf numFmtId="5" fontId="21" fillId="10" borderId="58" xfId="3" applyNumberFormat="1" applyFont="1" applyFill="1" applyBorder="1" applyProtection="1">
      <alignment vertical="center"/>
      <protection hidden="1"/>
    </xf>
    <xf numFmtId="5" fontId="21" fillId="0" borderId="47" xfId="3" applyNumberFormat="1" applyFont="1" applyBorder="1" applyProtection="1">
      <alignment vertical="center"/>
      <protection hidden="1"/>
    </xf>
    <xf numFmtId="5" fontId="21" fillId="0" borderId="60" xfId="3" applyNumberFormat="1" applyFont="1" applyBorder="1" applyAlignment="1" applyProtection="1">
      <protection hidden="1"/>
    </xf>
    <xf numFmtId="177" fontId="21" fillId="0" borderId="0" xfId="3" applyNumberFormat="1" applyFont="1" applyProtection="1">
      <alignment vertical="center"/>
      <protection hidden="1"/>
    </xf>
    <xf numFmtId="0" fontId="33" fillId="0" borderId="0" xfId="3" applyFont="1" applyAlignment="1" applyProtection="1">
      <alignment wrapText="1"/>
      <protection hidden="1"/>
    </xf>
    <xf numFmtId="0" fontId="35" fillId="0" borderId="0" xfId="3" applyFont="1" applyAlignment="1" applyProtection="1">
      <alignment wrapText="1"/>
      <protection hidden="1"/>
    </xf>
    <xf numFmtId="0" fontId="33" fillId="0" borderId="0" xfId="3" applyFont="1" applyAlignment="1" applyProtection="1">
      <alignment vertical="center" wrapText="1"/>
      <protection hidden="1"/>
    </xf>
    <xf numFmtId="0" fontId="35" fillId="0" borderId="0" xfId="3" applyFont="1" applyAlignment="1" applyProtection="1">
      <alignment horizontal="center" wrapText="1"/>
      <protection hidden="1"/>
    </xf>
    <xf numFmtId="5" fontId="21" fillId="10" borderId="31" xfId="3" applyNumberFormat="1" applyFont="1" applyFill="1" applyBorder="1" applyProtection="1">
      <alignment vertical="center"/>
      <protection hidden="1"/>
    </xf>
    <xf numFmtId="5" fontId="21" fillId="10" borderId="34" xfId="3" applyNumberFormat="1" applyFont="1" applyFill="1" applyBorder="1" applyProtection="1">
      <alignment vertical="center"/>
      <protection hidden="1"/>
    </xf>
    <xf numFmtId="5" fontId="21" fillId="0" borderId="32" xfId="3" applyNumberFormat="1" applyFont="1" applyBorder="1" applyAlignment="1" applyProtection="1">
      <protection hidden="1"/>
    </xf>
    <xf numFmtId="5" fontId="21" fillId="0" borderId="34" xfId="3" applyNumberFormat="1" applyFont="1" applyBorder="1" applyProtection="1">
      <alignment vertical="center"/>
      <protection hidden="1"/>
    </xf>
    <xf numFmtId="0" fontId="26" fillId="0" borderId="0" xfId="3" applyFont="1" applyAlignment="1" applyProtection="1">
      <alignment vertical="center" wrapText="1"/>
      <protection hidden="1"/>
    </xf>
    <xf numFmtId="0" fontId="37" fillId="0" borderId="0" xfId="3" applyFont="1" applyAlignment="1" applyProtection="1">
      <alignment horizontal="center" vertical="center" wrapText="1"/>
      <protection hidden="1"/>
    </xf>
    <xf numFmtId="0" fontId="33" fillId="0" borderId="0" xfId="3" applyFont="1" applyAlignment="1" applyProtection="1">
      <alignment vertical="top" wrapText="1"/>
      <protection hidden="1"/>
    </xf>
    <xf numFmtId="0" fontId="35" fillId="0" borderId="0" xfId="3" applyFont="1" applyAlignment="1" applyProtection="1">
      <alignment horizontal="center" vertical="top" wrapText="1"/>
      <protection hidden="1"/>
    </xf>
    <xf numFmtId="0" fontId="35" fillId="0" borderId="0" xfId="3" applyFont="1" applyAlignment="1" applyProtection="1">
      <alignment vertical="top" wrapText="1"/>
      <protection hidden="1"/>
    </xf>
    <xf numFmtId="0" fontId="25" fillId="0" borderId="0" xfId="3" applyFont="1" applyAlignment="1" applyProtection="1">
      <alignment vertical="center" wrapText="1"/>
      <protection hidden="1"/>
    </xf>
    <xf numFmtId="0" fontId="38" fillId="0" borderId="0" xfId="3" applyFont="1" applyAlignment="1" applyProtection="1">
      <alignment horizontal="center"/>
      <protection hidden="1"/>
    </xf>
    <xf numFmtId="0" fontId="25" fillId="0" borderId="0" xfId="3" applyFont="1" applyAlignment="1" applyProtection="1">
      <alignment horizontal="right" vertical="center"/>
      <protection hidden="1"/>
    </xf>
    <xf numFmtId="0" fontId="33" fillId="0" borderId="0" xfId="3" applyFont="1" applyAlignment="1" applyProtection="1">
      <alignment horizontal="center" vertical="center"/>
      <protection hidden="1"/>
    </xf>
    <xf numFmtId="3" fontId="21" fillId="0" borderId="0" xfId="3" applyNumberFormat="1" applyFont="1" applyProtection="1">
      <alignment vertical="center"/>
      <protection hidden="1"/>
    </xf>
    <xf numFmtId="5" fontId="21" fillId="0" borderId="0" xfId="3" applyNumberFormat="1" applyFont="1" applyProtection="1">
      <alignment vertical="center"/>
      <protection hidden="1"/>
    </xf>
    <xf numFmtId="5" fontId="33" fillId="0" borderId="0" xfId="3" applyNumberFormat="1" applyFont="1" applyProtection="1">
      <alignment vertical="center"/>
      <protection hidden="1"/>
    </xf>
    <xf numFmtId="3" fontId="25" fillId="0" borderId="0" xfId="3" applyNumberFormat="1" applyFont="1" applyProtection="1">
      <alignment vertical="center"/>
      <protection hidden="1"/>
    </xf>
    <xf numFmtId="5" fontId="25" fillId="0" borderId="0" xfId="3" applyNumberFormat="1" applyFont="1" applyProtection="1">
      <alignment vertical="center"/>
      <protection hidden="1"/>
    </xf>
    <xf numFmtId="5" fontId="28" fillId="0" borderId="0" xfId="3" applyNumberFormat="1" applyFont="1" applyProtection="1">
      <alignment vertical="center"/>
      <protection hidden="1"/>
    </xf>
    <xf numFmtId="0" fontId="44" fillId="0" borderId="0" xfId="3" applyFont="1" applyAlignment="1" applyProtection="1">
      <alignment horizontal="center" vertical="center"/>
      <protection hidden="1"/>
    </xf>
    <xf numFmtId="5" fontId="21" fillId="0" borderId="31" xfId="3" applyNumberFormat="1" applyFont="1" applyBorder="1" applyProtection="1">
      <alignment vertical="center"/>
      <protection hidden="1"/>
    </xf>
    <xf numFmtId="5" fontId="21" fillId="10" borderId="85" xfId="3" applyNumberFormat="1" applyFont="1" applyFill="1" applyBorder="1" applyProtection="1">
      <alignment vertical="center"/>
      <protection hidden="1"/>
    </xf>
    <xf numFmtId="5" fontId="21" fillId="10" borderId="19" xfId="3" applyNumberFormat="1" applyFont="1" applyFill="1" applyBorder="1" applyProtection="1">
      <alignment vertical="center"/>
      <protection hidden="1"/>
    </xf>
    <xf numFmtId="5" fontId="21" fillId="0" borderId="80" xfId="3" applyNumberFormat="1" applyFont="1" applyBorder="1" applyProtection="1">
      <alignment vertical="center"/>
      <protection hidden="1"/>
    </xf>
    <xf numFmtId="0" fontId="31" fillId="0" borderId="0" xfId="3" applyFont="1" applyAlignment="1" applyProtection="1">
      <alignment horizontal="right" vertical="center"/>
      <protection hidden="1"/>
    </xf>
    <xf numFmtId="0" fontId="28" fillId="0" borderId="0" xfId="3" applyFont="1" applyAlignment="1" applyProtection="1">
      <alignment horizontal="left" vertical="center"/>
      <protection hidden="1"/>
    </xf>
    <xf numFmtId="58" fontId="21" fillId="0" borderId="0" xfId="3" applyNumberFormat="1" applyFont="1" applyProtection="1">
      <alignment vertical="center"/>
      <protection hidden="1"/>
    </xf>
    <xf numFmtId="0" fontId="21" fillId="0" borderId="0" xfId="3" applyFont="1" applyAlignment="1" applyProtection="1">
      <alignment horizontal="center" vertical="center"/>
      <protection hidden="1"/>
    </xf>
    <xf numFmtId="0" fontId="35" fillId="0" borderId="0" xfId="3" applyFont="1" applyAlignment="1" applyProtection="1">
      <protection hidden="1"/>
    </xf>
    <xf numFmtId="0" fontId="35" fillId="0" borderId="0" xfId="3" applyFont="1" applyAlignment="1" applyProtection="1">
      <alignment vertical="top"/>
      <protection hidden="1"/>
    </xf>
    <xf numFmtId="0" fontId="35" fillId="0" borderId="0" xfId="3" applyFont="1" applyAlignment="1" applyProtection="1">
      <alignment vertical="center" wrapText="1"/>
      <protection hidden="1"/>
    </xf>
    <xf numFmtId="0" fontId="21" fillId="0" borderId="0" xfId="3" applyFont="1" applyAlignment="1" applyProtection="1">
      <alignment horizontal="left" vertical="center"/>
      <protection hidden="1"/>
    </xf>
    <xf numFmtId="177" fontId="33" fillId="0" borderId="0" xfId="3" applyNumberFormat="1" applyFont="1" applyProtection="1">
      <alignment vertical="center"/>
      <protection hidden="1"/>
    </xf>
    <xf numFmtId="177" fontId="21" fillId="0" borderId="0" xfId="3" quotePrefix="1" applyNumberFormat="1" applyFont="1" applyProtection="1">
      <alignment vertical="center"/>
      <protection hidden="1"/>
    </xf>
    <xf numFmtId="177" fontId="35" fillId="0" borderId="0" xfId="3" applyNumberFormat="1" applyFont="1" applyProtection="1">
      <alignment vertical="center"/>
      <protection hidden="1"/>
    </xf>
    <xf numFmtId="5" fontId="21" fillId="8" borderId="44" xfId="3" applyNumberFormat="1" applyFont="1" applyFill="1" applyBorder="1" applyProtection="1">
      <alignment vertical="center"/>
      <protection hidden="1"/>
    </xf>
    <xf numFmtId="5" fontId="21" fillId="8" borderId="47" xfId="3" applyNumberFormat="1" applyFont="1" applyFill="1" applyBorder="1" applyProtection="1">
      <alignment vertical="center"/>
      <protection hidden="1"/>
    </xf>
    <xf numFmtId="5" fontId="21" fillId="8" borderId="67" xfId="3" applyNumberFormat="1" applyFont="1" applyFill="1" applyBorder="1" applyProtection="1">
      <alignment vertical="center"/>
      <protection hidden="1"/>
    </xf>
    <xf numFmtId="38" fontId="0" fillId="0" borderId="0" xfId="1" applyFont="1" applyFill="1" applyBorder="1" applyAlignment="1" applyProtection="1">
      <alignment horizontal="center" vertical="center"/>
      <protection hidden="1"/>
    </xf>
    <xf numFmtId="38" fontId="0" fillId="0" borderId="0" xfId="1" applyFont="1" applyFill="1" applyBorder="1" applyAlignment="1" applyProtection="1">
      <protection hidden="1"/>
    </xf>
    <xf numFmtId="38" fontId="0" fillId="0" borderId="0" xfId="0" applyNumberFormat="1" applyProtection="1">
      <alignment vertical="center"/>
      <protection hidden="1"/>
    </xf>
    <xf numFmtId="5" fontId="21" fillId="8" borderId="31" xfId="3" applyNumberFormat="1" applyFont="1" applyFill="1" applyBorder="1" applyProtection="1">
      <alignment vertical="center"/>
      <protection hidden="1"/>
    </xf>
    <xf numFmtId="177" fontId="21" fillId="8" borderId="80" xfId="3" applyNumberFormat="1" applyFont="1" applyFill="1" applyBorder="1" applyProtection="1">
      <alignment vertical="center"/>
      <protection hidden="1"/>
    </xf>
    <xf numFmtId="177" fontId="21" fillId="0" borderId="0" xfId="3" quotePrefix="1" applyNumberFormat="1" applyFont="1" applyAlignment="1" applyProtection="1">
      <alignment horizontal="center" vertical="center"/>
      <protection hidden="1"/>
    </xf>
    <xf numFmtId="177" fontId="21" fillId="0" borderId="0" xfId="3" applyNumberFormat="1" applyFont="1" applyAlignment="1" applyProtection="1">
      <alignment horizontal="center" vertical="center"/>
      <protection hidden="1"/>
    </xf>
    <xf numFmtId="38" fontId="0" fillId="0" borderId="0" xfId="1" applyFont="1" applyProtection="1">
      <alignment vertical="center"/>
      <protection hidden="1"/>
    </xf>
    <xf numFmtId="177" fontId="25" fillId="0" borderId="0" xfId="3" applyNumberFormat="1" applyFont="1" applyProtection="1">
      <alignment vertical="center"/>
      <protection hidden="1"/>
    </xf>
    <xf numFmtId="5" fontId="21" fillId="0" borderId="67" xfId="3" applyNumberFormat="1" applyFont="1" applyBorder="1" applyProtection="1">
      <alignment vertical="center"/>
      <protection hidden="1"/>
    </xf>
    <xf numFmtId="38" fontId="0" fillId="0" borderId="0" xfId="1" applyFont="1" applyFill="1" applyBorder="1" applyAlignment="1" applyProtection="1">
      <alignment horizontal="right" vertical="center"/>
      <protection hidden="1"/>
    </xf>
    <xf numFmtId="0" fontId="6" fillId="0" borderId="0" xfId="0" applyFont="1" applyProtection="1">
      <alignment vertical="center"/>
      <protection hidden="1"/>
    </xf>
    <xf numFmtId="0" fontId="0" fillId="0" borderId="0" xfId="0" applyAlignment="1" applyProtection="1">
      <alignment vertical="center" wrapText="1"/>
      <protection hidden="1"/>
    </xf>
    <xf numFmtId="38" fontId="0" fillId="0" borderId="0" xfId="1" applyFont="1" applyFill="1" applyBorder="1" applyAlignment="1" applyProtection="1">
      <alignment vertical="center"/>
      <protection hidden="1"/>
    </xf>
    <xf numFmtId="5" fontId="21" fillId="10" borderId="44" xfId="3" applyNumberFormat="1" applyFont="1" applyFill="1" applyBorder="1" applyProtection="1">
      <alignment vertical="center"/>
      <protection hidden="1"/>
    </xf>
    <xf numFmtId="5" fontId="21" fillId="0" borderId="51" xfId="3" applyNumberFormat="1" applyFont="1" applyBorder="1" applyProtection="1">
      <alignment vertical="center"/>
      <protection hidden="1"/>
    </xf>
    <xf numFmtId="5" fontId="21" fillId="10" borderId="92" xfId="3" applyNumberFormat="1" applyFont="1" applyFill="1" applyBorder="1" applyProtection="1">
      <alignment vertical="center"/>
      <protection hidden="1"/>
    </xf>
    <xf numFmtId="5" fontId="21" fillId="0" borderId="49" xfId="3" applyNumberFormat="1" applyFont="1" applyBorder="1" applyProtection="1">
      <alignment vertical="center"/>
      <protection hidden="1"/>
    </xf>
    <xf numFmtId="5" fontId="21" fillId="10" borderId="67" xfId="3" applyNumberFormat="1" applyFont="1" applyFill="1" applyBorder="1" applyProtection="1">
      <alignment vertical="center"/>
      <protection hidden="1"/>
    </xf>
    <xf numFmtId="5" fontId="21" fillId="0" borderId="58" xfId="3" applyNumberFormat="1" applyFont="1" applyBorder="1" applyProtection="1">
      <alignment vertical="center"/>
      <protection hidden="1"/>
    </xf>
    <xf numFmtId="5" fontId="21" fillId="10" borderId="22" xfId="3" applyNumberFormat="1" applyFont="1" applyFill="1" applyBorder="1" applyProtection="1">
      <alignment vertical="center"/>
      <protection hidden="1"/>
    </xf>
    <xf numFmtId="5" fontId="21" fillId="10" borderId="80" xfId="3" applyNumberFormat="1" applyFont="1" applyFill="1" applyBorder="1" applyProtection="1">
      <alignment vertical="center"/>
      <protection hidden="1"/>
    </xf>
    <xf numFmtId="0" fontId="6" fillId="0" borderId="0" xfId="0" applyFont="1" applyAlignment="1" applyProtection="1">
      <alignment horizontal="right" vertical="center"/>
      <protection hidden="1"/>
    </xf>
    <xf numFmtId="38" fontId="10" fillId="0" borderId="0" xfId="1" applyFont="1" applyFill="1" applyBorder="1" applyAlignment="1" applyProtection="1">
      <alignment horizontal="center" vertical="center"/>
      <protection hidden="1"/>
    </xf>
    <xf numFmtId="0" fontId="48" fillId="0" borderId="0" xfId="0" applyFont="1" applyProtection="1">
      <alignment vertical="center"/>
      <protection hidden="1"/>
    </xf>
    <xf numFmtId="0" fontId="48" fillId="8" borderId="121" xfId="0" applyFont="1" applyFill="1" applyBorder="1" applyProtection="1">
      <alignment vertical="center"/>
      <protection hidden="1"/>
    </xf>
    <xf numFmtId="0" fontId="49" fillId="8" borderId="29" xfId="0" applyFont="1" applyFill="1" applyBorder="1" applyProtection="1">
      <alignment vertical="center"/>
      <protection hidden="1"/>
    </xf>
    <xf numFmtId="0" fontId="50" fillId="8" borderId="0" xfId="0" applyFont="1" applyFill="1" applyProtection="1">
      <alignment vertical="center"/>
      <protection hidden="1"/>
    </xf>
    <xf numFmtId="176" fontId="3" fillId="0" borderId="0" xfId="2" applyNumberFormat="1" applyFont="1" applyFill="1" applyBorder="1" applyProtection="1">
      <alignment vertical="center"/>
      <protection hidden="1"/>
    </xf>
    <xf numFmtId="38" fontId="13" fillId="0" borderId="0" xfId="1" applyFont="1" applyFill="1" applyBorder="1" applyProtection="1">
      <alignment vertical="center"/>
      <protection hidden="1"/>
    </xf>
    <xf numFmtId="0" fontId="3" fillId="0" borderId="116" xfId="0" applyFont="1" applyBorder="1" applyProtection="1">
      <alignment vertical="center"/>
      <protection hidden="1"/>
    </xf>
    <xf numFmtId="0" fontId="3" fillId="0" borderId="117" xfId="0" applyFont="1" applyBorder="1" applyProtection="1">
      <alignment vertical="center"/>
      <protection hidden="1"/>
    </xf>
    <xf numFmtId="0" fontId="3" fillId="0" borderId="118" xfId="0" applyFont="1" applyBorder="1" applyProtection="1">
      <alignment vertical="center"/>
      <protection hidden="1"/>
    </xf>
    <xf numFmtId="38" fontId="3" fillId="0" borderId="116" xfId="0" applyNumberFormat="1" applyFont="1" applyBorder="1" applyProtection="1">
      <alignment vertical="center"/>
      <protection hidden="1"/>
    </xf>
    <xf numFmtId="38" fontId="3" fillId="0" borderId="117" xfId="0" applyNumberFormat="1" applyFont="1" applyBorder="1" applyProtection="1">
      <alignment vertical="center"/>
      <protection hidden="1"/>
    </xf>
    <xf numFmtId="38" fontId="3" fillId="0" borderId="118" xfId="0" applyNumberFormat="1" applyFont="1" applyBorder="1" applyProtection="1">
      <alignment vertical="center"/>
      <protection hidden="1"/>
    </xf>
    <xf numFmtId="0" fontId="11" fillId="0" borderId="0" xfId="0" applyFont="1" applyAlignment="1" applyProtection="1">
      <alignment horizontal="left" vertical="center"/>
      <protection hidden="1"/>
    </xf>
    <xf numFmtId="0" fontId="39" fillId="0" borderId="5" xfId="0" applyFont="1" applyBorder="1" applyProtection="1">
      <alignment vertical="center"/>
      <protection hidden="1"/>
    </xf>
    <xf numFmtId="40" fontId="3" fillId="15" borderId="3" xfId="0" applyNumberFormat="1" applyFont="1" applyFill="1" applyBorder="1" applyAlignment="1" applyProtection="1">
      <alignment horizontal="center" vertical="center"/>
      <protection locked="0" hidden="1"/>
    </xf>
    <xf numFmtId="0" fontId="3" fillId="15" borderId="3" xfId="0" applyFont="1" applyFill="1" applyBorder="1" applyAlignment="1" applyProtection="1">
      <alignment horizontal="center" vertical="center"/>
      <protection locked="0" hidden="1"/>
    </xf>
    <xf numFmtId="38" fontId="3" fillId="0" borderId="16" xfId="0" applyNumberFormat="1" applyFont="1" applyBorder="1" applyProtection="1">
      <alignment vertical="center"/>
      <protection hidden="1"/>
    </xf>
    <xf numFmtId="38" fontId="3" fillId="0" borderId="94" xfId="0" applyNumberFormat="1" applyFont="1" applyBorder="1" applyProtection="1">
      <alignment vertical="center"/>
      <protection hidden="1"/>
    </xf>
    <xf numFmtId="0" fontId="0" fillId="0" borderId="9" xfId="0" applyBorder="1" applyAlignment="1" applyProtection="1">
      <alignment horizontal="center" vertical="center"/>
      <protection hidden="1"/>
    </xf>
    <xf numFmtId="0" fontId="0" fillId="0" borderId="112" xfId="0" applyBorder="1" applyAlignment="1" applyProtection="1">
      <alignment horizontal="center" vertical="center"/>
      <protection hidden="1"/>
    </xf>
    <xf numFmtId="40" fontId="3" fillId="15" borderId="20" xfId="1" applyNumberFormat="1" applyFont="1" applyFill="1" applyBorder="1" applyAlignment="1" applyProtection="1">
      <alignment vertical="center"/>
      <protection locked="0" hidden="1"/>
    </xf>
    <xf numFmtId="178" fontId="3" fillId="3" borderId="126" xfId="1" applyNumberFormat="1" applyFont="1" applyFill="1" applyBorder="1" applyProtection="1">
      <alignment vertical="center"/>
      <protection hidden="1"/>
    </xf>
    <xf numFmtId="178" fontId="3" fillId="0" borderId="127" xfId="1" applyNumberFormat="1" applyFont="1" applyFill="1" applyBorder="1" applyProtection="1">
      <alignment vertical="center"/>
      <protection hidden="1"/>
    </xf>
    <xf numFmtId="0" fontId="51" fillId="8" borderId="129" xfId="0" applyFont="1" applyFill="1" applyBorder="1" applyProtection="1">
      <alignment vertical="center"/>
      <protection hidden="1"/>
    </xf>
    <xf numFmtId="0" fontId="49" fillId="8" borderId="51" xfId="0" applyFont="1" applyFill="1" applyBorder="1" applyProtection="1">
      <alignment vertical="center"/>
      <protection hidden="1"/>
    </xf>
    <xf numFmtId="0" fontId="49" fillId="8" borderId="130" xfId="0" applyFont="1" applyFill="1" applyBorder="1" applyProtection="1">
      <alignment vertical="center"/>
      <protection hidden="1"/>
    </xf>
    <xf numFmtId="0" fontId="0" fillId="8" borderId="7" xfId="0" applyFill="1" applyBorder="1" applyAlignment="1" applyProtection="1">
      <alignment horizontal="center" vertical="center"/>
      <protection hidden="1"/>
    </xf>
    <xf numFmtId="0" fontId="5" fillId="8" borderId="8" xfId="0" applyFont="1" applyFill="1" applyBorder="1" applyAlignment="1" applyProtection="1">
      <alignment horizontal="center" vertical="center" wrapText="1"/>
      <protection hidden="1"/>
    </xf>
    <xf numFmtId="0" fontId="0" fillId="8" borderId="125" xfId="0" applyFill="1" applyBorder="1" applyAlignment="1" applyProtection="1">
      <alignment horizontal="center" vertical="center"/>
      <protection hidden="1"/>
    </xf>
    <xf numFmtId="0" fontId="56" fillId="8" borderId="0" xfId="0" applyFont="1" applyFill="1" applyAlignment="1" applyProtection="1">
      <alignment horizontal="left" vertical="center"/>
      <protection hidden="1"/>
    </xf>
    <xf numFmtId="0" fontId="58" fillId="0" borderId="2" xfId="0" applyFont="1" applyBorder="1" applyAlignment="1" applyProtection="1">
      <alignment horizontal="center" vertical="center"/>
      <protection hidden="1"/>
    </xf>
    <xf numFmtId="0" fontId="58" fillId="0" borderId="103" xfId="0" applyFont="1" applyBorder="1" applyAlignment="1" applyProtection="1">
      <alignment horizontal="center" vertical="center"/>
      <protection hidden="1"/>
    </xf>
    <xf numFmtId="178" fontId="3" fillId="3" borderId="125" xfId="1" applyNumberFormat="1" applyFont="1" applyFill="1" applyBorder="1" applyProtection="1">
      <alignment vertical="center"/>
      <protection hidden="1"/>
    </xf>
    <xf numFmtId="0" fontId="59" fillId="0" borderId="0" xfId="0" applyFont="1" applyAlignment="1" applyProtection="1">
      <alignment horizontal="right" vertical="center"/>
      <protection hidden="1"/>
    </xf>
    <xf numFmtId="0" fontId="61" fillId="3" borderId="51" xfId="0" applyFont="1" applyFill="1" applyBorder="1" applyProtection="1">
      <alignment vertical="center"/>
      <protection hidden="1"/>
    </xf>
    <xf numFmtId="0" fontId="62" fillId="3" borderId="51" xfId="0" applyFont="1" applyFill="1" applyBorder="1" applyAlignment="1" applyProtection="1">
      <alignment horizontal="right"/>
      <protection hidden="1"/>
    </xf>
    <xf numFmtId="0" fontId="60" fillId="3" borderId="37" xfId="0" applyFont="1" applyFill="1" applyBorder="1" applyAlignment="1" applyProtection="1">
      <alignment horizontal="right" vertical="center"/>
      <protection hidden="1"/>
    </xf>
    <xf numFmtId="0" fontId="6" fillId="0" borderId="0" xfId="0" applyFont="1" applyAlignment="1" applyProtection="1">
      <alignment horizontal="center" vertical="center" wrapText="1"/>
      <protection hidden="1"/>
    </xf>
    <xf numFmtId="0" fontId="45" fillId="0" borderId="0" xfId="0" applyFont="1" applyAlignment="1" applyProtection="1">
      <alignment horizontal="center" vertical="center" wrapText="1"/>
      <protection hidden="1"/>
    </xf>
    <xf numFmtId="0" fontId="4" fillId="14" borderId="4" xfId="0" applyFont="1" applyFill="1" applyBorder="1" applyAlignment="1" applyProtection="1">
      <alignment horizontal="center" vertical="center"/>
      <protection hidden="1"/>
    </xf>
    <xf numFmtId="0" fontId="5" fillId="14" borderId="6" xfId="0" applyFont="1" applyFill="1" applyBorder="1" applyAlignment="1" applyProtection="1">
      <alignment horizontal="center" vertical="center"/>
      <protection hidden="1"/>
    </xf>
    <xf numFmtId="0" fontId="57" fillId="14" borderId="68" xfId="0" applyFont="1" applyFill="1" applyBorder="1" applyAlignment="1" applyProtection="1">
      <alignment horizontal="left" vertical="center" shrinkToFit="1"/>
      <protection hidden="1"/>
    </xf>
    <xf numFmtId="0" fontId="57" fillId="14" borderId="13" xfId="0" applyFont="1" applyFill="1" applyBorder="1" applyAlignment="1" applyProtection="1">
      <alignment horizontal="left" vertical="center" shrinkToFit="1"/>
      <protection hidden="1"/>
    </xf>
    <xf numFmtId="0" fontId="57" fillId="14" borderId="69" xfId="0" applyFont="1" applyFill="1" applyBorder="1" applyAlignment="1" applyProtection="1">
      <alignment horizontal="left" vertical="center" shrinkToFit="1"/>
      <protection hidden="1"/>
    </xf>
    <xf numFmtId="0" fontId="7" fillId="3" borderId="4"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13" fillId="0" borderId="62" xfId="0" applyFont="1" applyBorder="1" applyAlignment="1" applyProtection="1">
      <alignment horizontal="right" vertical="center"/>
      <protection hidden="1"/>
    </xf>
    <xf numFmtId="0" fontId="14" fillId="0" borderId="62" xfId="0" applyFont="1" applyBorder="1" applyAlignment="1" applyProtection="1">
      <alignment horizontal="right" vertical="center"/>
      <protection hidden="1"/>
    </xf>
    <xf numFmtId="0" fontId="3" fillId="0" borderId="20" xfId="0" applyFont="1" applyBorder="1" applyAlignment="1" applyProtection="1">
      <alignment horizontal="center" vertical="center"/>
      <protection hidden="1"/>
    </xf>
    <xf numFmtId="0" fontId="3" fillId="0" borderId="117" xfId="0" applyFont="1" applyBorder="1" applyAlignment="1" applyProtection="1">
      <alignment horizontal="center" vertical="center"/>
      <protection hidden="1"/>
    </xf>
    <xf numFmtId="0" fontId="3" fillId="0" borderId="106" xfId="0" applyFont="1" applyBorder="1" applyAlignment="1" applyProtection="1">
      <alignment horizontal="center" vertical="center"/>
      <protection hidden="1"/>
    </xf>
    <xf numFmtId="0" fontId="3" fillId="0" borderId="118" xfId="0" applyFont="1" applyBorder="1" applyAlignment="1" applyProtection="1">
      <alignment horizontal="center" vertical="center"/>
      <protection hidden="1"/>
    </xf>
    <xf numFmtId="0" fontId="59" fillId="19" borderId="0" xfId="0" applyFont="1" applyFill="1" applyAlignment="1" applyProtection="1">
      <alignment horizontal="center" vertical="center"/>
      <protection hidden="1"/>
    </xf>
    <xf numFmtId="0" fontId="0" fillId="8" borderId="114" xfId="0" applyFill="1" applyBorder="1" applyAlignment="1" applyProtection="1">
      <alignment horizontal="center" vertical="center" wrapText="1"/>
      <protection hidden="1"/>
    </xf>
    <xf numFmtId="0" fontId="0" fillId="8" borderId="2" xfId="0" applyFill="1" applyBorder="1" applyAlignment="1" applyProtection="1">
      <alignment horizontal="center" vertical="center" wrapText="1"/>
      <protection hidden="1"/>
    </xf>
    <xf numFmtId="0" fontId="0" fillId="8" borderId="115" xfId="0" applyFill="1" applyBorder="1" applyAlignment="1" applyProtection="1">
      <alignment horizontal="center" vertical="center"/>
      <protection hidden="1"/>
    </xf>
    <xf numFmtId="0" fontId="0" fillId="8" borderId="16" xfId="0" applyFill="1" applyBorder="1" applyAlignment="1" applyProtection="1">
      <alignment horizontal="center" vertical="center"/>
      <protection hidden="1"/>
    </xf>
    <xf numFmtId="0" fontId="3" fillId="0" borderId="112" xfId="0" applyFont="1" applyBorder="1" applyAlignment="1" applyProtection="1">
      <alignment horizontal="center" vertical="center"/>
      <protection hidden="1"/>
    </xf>
    <xf numFmtId="0" fontId="3" fillId="0" borderId="116" xfId="0" applyFont="1" applyBorder="1" applyAlignment="1" applyProtection="1">
      <alignment horizontal="center" vertical="center"/>
      <protection hidden="1"/>
    </xf>
    <xf numFmtId="0" fontId="3" fillId="0" borderId="113" xfId="0" applyFont="1" applyBorder="1" applyAlignment="1" applyProtection="1">
      <alignment horizontal="center" vertical="center"/>
      <protection hidden="1"/>
    </xf>
    <xf numFmtId="0" fontId="0" fillId="8" borderId="7" xfId="0" applyFill="1" applyBorder="1" applyAlignment="1" applyProtection="1">
      <alignment horizontal="center" vertical="center"/>
      <protection hidden="1"/>
    </xf>
    <xf numFmtId="0" fontId="0" fillId="8" borderId="9" xfId="0" applyFill="1" applyBorder="1" applyAlignment="1" applyProtection="1">
      <alignment horizontal="center" vertical="center"/>
      <protection hidden="1"/>
    </xf>
    <xf numFmtId="0" fontId="0" fillId="16" borderId="4" xfId="0" applyFill="1" applyBorder="1" applyAlignment="1" applyProtection="1">
      <alignment horizontal="center" vertical="center"/>
      <protection hidden="1"/>
    </xf>
    <xf numFmtId="0" fontId="0" fillId="16" borderId="5"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8" borderId="121" xfId="0" applyFill="1" applyBorder="1" applyAlignment="1" applyProtection="1">
      <alignment horizontal="left" vertical="center" wrapText="1"/>
      <protection hidden="1"/>
    </xf>
    <xf numFmtId="0" fontId="0" fillId="8" borderId="0" xfId="0" applyFill="1" applyAlignment="1" applyProtection="1">
      <alignment horizontal="left" vertical="center" wrapText="1"/>
      <protection hidden="1"/>
    </xf>
    <xf numFmtId="0" fontId="0" fillId="8" borderId="29" xfId="0" applyFill="1" applyBorder="1" applyAlignment="1" applyProtection="1">
      <alignment horizontal="left" vertical="center" wrapText="1"/>
      <protection hidden="1"/>
    </xf>
    <xf numFmtId="0" fontId="0" fillId="8" borderId="121" xfId="0" applyFill="1" applyBorder="1" applyAlignment="1" applyProtection="1">
      <alignment horizontal="left" vertical="top" wrapText="1"/>
      <protection hidden="1"/>
    </xf>
    <xf numFmtId="0" fontId="0" fillId="8" borderId="29" xfId="0" applyFill="1" applyBorder="1" applyAlignment="1" applyProtection="1">
      <alignment horizontal="left" vertical="top" wrapText="1"/>
      <protection hidden="1"/>
    </xf>
    <xf numFmtId="0" fontId="0" fillId="8" borderId="39" xfId="0" applyFill="1" applyBorder="1" applyAlignment="1" applyProtection="1">
      <alignment horizontal="left" vertical="top" wrapText="1"/>
      <protection hidden="1"/>
    </xf>
    <xf numFmtId="0" fontId="0" fillId="8" borderId="37" xfId="0" applyFill="1" applyBorder="1" applyAlignment="1" applyProtection="1">
      <alignment horizontal="left" vertical="top" wrapText="1"/>
      <protection hidden="1"/>
    </xf>
    <xf numFmtId="0" fontId="0" fillId="8" borderId="38" xfId="0" applyFill="1" applyBorder="1" applyAlignment="1" applyProtection="1">
      <alignment horizontal="left" vertical="top" wrapText="1"/>
      <protection hidden="1"/>
    </xf>
    <xf numFmtId="0" fontId="0" fillId="15" borderId="4" xfId="0" applyFill="1" applyBorder="1" applyAlignment="1" applyProtection="1">
      <alignment horizontal="center" vertical="center"/>
      <protection locked="0" hidden="1"/>
    </xf>
    <xf numFmtId="0" fontId="0" fillId="15" borderId="6" xfId="0" applyFill="1" applyBorder="1" applyAlignment="1" applyProtection="1">
      <alignment horizontal="center" vertical="center"/>
      <protection locked="0" hidden="1"/>
    </xf>
    <xf numFmtId="0" fontId="11" fillId="0" borderId="15" xfId="0" applyFont="1" applyBorder="1" applyAlignment="1" applyProtection="1">
      <alignment horizontal="center" vertical="center" wrapText="1"/>
      <protection hidden="1"/>
    </xf>
    <xf numFmtId="0" fontId="28" fillId="11" borderId="36" xfId="3" applyFont="1" applyFill="1" applyBorder="1" applyAlignment="1" applyProtection="1">
      <alignment horizontal="center" vertical="center"/>
      <protection hidden="1"/>
    </xf>
    <xf numFmtId="0" fontId="28" fillId="11" borderId="37" xfId="3" applyFont="1" applyFill="1" applyBorder="1" applyAlignment="1" applyProtection="1">
      <alignment horizontal="center" vertical="center"/>
      <protection hidden="1"/>
    </xf>
    <xf numFmtId="0" fontId="28" fillId="11" borderId="41" xfId="3" applyFont="1" applyFill="1" applyBorder="1" applyAlignment="1" applyProtection="1">
      <alignment horizontal="center" vertical="center"/>
      <protection hidden="1"/>
    </xf>
    <xf numFmtId="0" fontId="28" fillId="11" borderId="40" xfId="3" applyFont="1" applyFill="1" applyBorder="1" applyAlignment="1" applyProtection="1">
      <alignment horizontal="center" vertical="center"/>
      <protection hidden="1"/>
    </xf>
    <xf numFmtId="0" fontId="41" fillId="11" borderId="41" xfId="3" applyFont="1" applyFill="1" applyBorder="1" applyAlignment="1" applyProtection="1">
      <alignment horizontal="center" vertical="center"/>
      <protection hidden="1"/>
    </xf>
    <xf numFmtId="0" fontId="41" fillId="11" borderId="37" xfId="3" applyFont="1" applyFill="1" applyBorder="1" applyAlignment="1" applyProtection="1">
      <alignment horizontal="center" vertical="center"/>
      <protection hidden="1"/>
    </xf>
    <xf numFmtId="0" fontId="41" fillId="11" borderId="40" xfId="3" applyFont="1" applyFill="1" applyBorder="1" applyAlignment="1" applyProtection="1">
      <alignment horizontal="center" vertical="center"/>
      <protection hidden="1"/>
    </xf>
    <xf numFmtId="0" fontId="28" fillId="11" borderId="42" xfId="3" applyFont="1" applyFill="1" applyBorder="1" applyAlignment="1" applyProtection="1">
      <alignment horizontal="center" vertical="center"/>
      <protection hidden="1"/>
    </xf>
    <xf numFmtId="0" fontId="28" fillId="11" borderId="35" xfId="3" applyFont="1" applyFill="1" applyBorder="1" applyAlignment="1" applyProtection="1">
      <alignment horizontal="center" vertical="center"/>
      <protection hidden="1"/>
    </xf>
    <xf numFmtId="0" fontId="28" fillId="11" borderId="31" xfId="3" applyFont="1" applyFill="1" applyBorder="1" applyAlignment="1" applyProtection="1">
      <alignment horizontal="center" vertical="center"/>
      <protection hidden="1"/>
    </xf>
    <xf numFmtId="0" fontId="28" fillId="11" borderId="33" xfId="3" applyFont="1" applyFill="1" applyBorder="1" applyAlignment="1" applyProtection="1">
      <alignment horizontal="center" vertical="center"/>
      <protection hidden="1"/>
    </xf>
    <xf numFmtId="0" fontId="28" fillId="11" borderId="32" xfId="3" applyFont="1" applyFill="1" applyBorder="1" applyAlignment="1" applyProtection="1">
      <alignment horizontal="center" vertical="center"/>
      <protection hidden="1"/>
    </xf>
    <xf numFmtId="177" fontId="33" fillId="7" borderId="43" xfId="3" applyNumberFormat="1" applyFont="1" applyFill="1" applyBorder="1" applyProtection="1">
      <alignment vertical="center"/>
      <protection hidden="1"/>
    </xf>
    <xf numFmtId="177" fontId="33" fillId="7" borderId="44" xfId="3" applyNumberFormat="1" applyFont="1" applyFill="1" applyBorder="1" applyProtection="1">
      <alignment vertical="center"/>
      <protection hidden="1"/>
    </xf>
    <xf numFmtId="0" fontId="33" fillId="7" borderId="44" xfId="3" applyFont="1" applyFill="1" applyBorder="1" applyProtection="1">
      <alignment vertical="center"/>
      <protection hidden="1"/>
    </xf>
    <xf numFmtId="0" fontId="33" fillId="7" borderId="45" xfId="3" applyFont="1" applyFill="1" applyBorder="1" applyProtection="1">
      <alignment vertical="center"/>
      <protection hidden="1"/>
    </xf>
    <xf numFmtId="177" fontId="21" fillId="10" borderId="46" xfId="3" applyNumberFormat="1" applyFont="1" applyFill="1" applyBorder="1" applyProtection="1">
      <alignment vertical="center"/>
      <protection hidden="1"/>
    </xf>
    <xf numFmtId="177" fontId="21" fillId="10" borderId="44" xfId="3" applyNumberFormat="1" applyFont="1" applyFill="1" applyBorder="1" applyProtection="1">
      <alignment vertical="center"/>
      <protection hidden="1"/>
    </xf>
    <xf numFmtId="177" fontId="21" fillId="10" borderId="48" xfId="3" applyNumberFormat="1" applyFont="1" applyFill="1" applyBorder="1" applyProtection="1">
      <alignment vertical="center"/>
      <protection hidden="1"/>
    </xf>
    <xf numFmtId="0" fontId="25" fillId="7" borderId="21" xfId="3" applyFont="1" applyFill="1" applyBorder="1" applyAlignment="1" applyProtection="1">
      <alignment horizontal="center" vertical="center"/>
      <protection hidden="1"/>
    </xf>
    <xf numFmtId="0" fontId="25" fillId="7" borderId="22" xfId="3" applyFont="1" applyFill="1" applyBorder="1" applyAlignment="1" applyProtection="1">
      <alignment horizontal="center" vertical="center"/>
      <protection hidden="1"/>
    </xf>
    <xf numFmtId="0" fontId="25" fillId="7" borderId="23" xfId="3" applyFont="1" applyFill="1" applyBorder="1" applyAlignment="1" applyProtection="1">
      <alignment horizontal="center" vertical="center"/>
      <protection hidden="1"/>
    </xf>
    <xf numFmtId="0" fontId="25" fillId="7" borderId="28" xfId="3" applyFont="1" applyFill="1" applyBorder="1" applyAlignment="1" applyProtection="1">
      <alignment horizontal="center" vertical="center"/>
      <protection hidden="1"/>
    </xf>
    <xf numFmtId="0" fontId="25" fillId="7" borderId="0" xfId="3" applyFont="1" applyFill="1" applyAlignment="1" applyProtection="1">
      <alignment horizontal="center" vertical="center"/>
      <protection hidden="1"/>
    </xf>
    <xf numFmtId="0" fontId="25" fillId="7" borderId="29" xfId="3" applyFont="1" applyFill="1" applyBorder="1" applyAlignment="1" applyProtection="1">
      <alignment horizontal="center" vertical="center"/>
      <protection hidden="1"/>
    </xf>
    <xf numFmtId="0" fontId="25" fillId="7" borderId="36" xfId="3" applyFont="1" applyFill="1" applyBorder="1" applyAlignment="1" applyProtection="1">
      <alignment horizontal="center" vertical="center"/>
      <protection hidden="1"/>
    </xf>
    <xf numFmtId="0" fontId="25" fillId="7" borderId="37" xfId="3" applyFont="1" applyFill="1" applyBorder="1" applyAlignment="1" applyProtection="1">
      <alignment horizontal="center" vertical="center"/>
      <protection hidden="1"/>
    </xf>
    <xf numFmtId="0" fontId="25" fillId="7" borderId="38" xfId="3" applyFont="1" applyFill="1" applyBorder="1" applyAlignment="1" applyProtection="1">
      <alignment horizontal="center" vertical="center"/>
      <protection hidden="1"/>
    </xf>
    <xf numFmtId="0" fontId="25" fillId="10" borderId="24" xfId="3" applyFont="1" applyFill="1" applyBorder="1" applyAlignment="1" applyProtection="1">
      <alignment horizontal="center" vertical="center" wrapText="1"/>
      <protection hidden="1"/>
    </xf>
    <xf numFmtId="0" fontId="25" fillId="10" borderId="25" xfId="3" applyFont="1" applyFill="1" applyBorder="1" applyAlignment="1" applyProtection="1">
      <alignment horizontal="center" vertical="center" wrapText="1"/>
      <protection hidden="1"/>
    </xf>
    <xf numFmtId="0" fontId="25" fillId="10" borderId="26" xfId="3" applyFont="1" applyFill="1" applyBorder="1" applyAlignment="1" applyProtection="1">
      <alignment horizontal="center" vertical="center" wrapText="1"/>
      <protection hidden="1"/>
    </xf>
    <xf numFmtId="0" fontId="28" fillId="11" borderId="27" xfId="3" applyFont="1" applyFill="1" applyBorder="1" applyAlignment="1" applyProtection="1">
      <alignment horizontal="center" vertical="center"/>
      <protection hidden="1"/>
    </xf>
    <xf numFmtId="0" fontId="28" fillId="11" borderId="25" xfId="3" applyFont="1" applyFill="1" applyBorder="1" applyAlignment="1" applyProtection="1">
      <alignment horizontal="center" vertical="center"/>
      <protection hidden="1"/>
    </xf>
    <xf numFmtId="0" fontId="28" fillId="11" borderId="26" xfId="3" applyFont="1" applyFill="1" applyBorder="1" applyAlignment="1" applyProtection="1">
      <alignment horizontal="center" vertical="center"/>
      <protection hidden="1"/>
    </xf>
    <xf numFmtId="0" fontId="25" fillId="10" borderId="30" xfId="3" applyFont="1" applyFill="1" applyBorder="1" applyAlignment="1" applyProtection="1">
      <alignment horizontal="center" vertical="center"/>
      <protection hidden="1"/>
    </xf>
    <xf numFmtId="0" fontId="25" fillId="10" borderId="31" xfId="3" applyFont="1" applyFill="1" applyBorder="1" applyAlignment="1" applyProtection="1">
      <alignment horizontal="center" vertical="center"/>
      <protection hidden="1"/>
    </xf>
    <xf numFmtId="0" fontId="25" fillId="10" borderId="32" xfId="3" applyFont="1" applyFill="1" applyBorder="1" applyAlignment="1" applyProtection="1">
      <alignment horizontal="center" vertical="center"/>
      <protection hidden="1"/>
    </xf>
    <xf numFmtId="0" fontId="25" fillId="10" borderId="39" xfId="3" applyFont="1" applyFill="1" applyBorder="1" applyAlignment="1" applyProtection="1">
      <alignment horizontal="center" vertical="center"/>
      <protection hidden="1"/>
    </xf>
    <xf numFmtId="0" fontId="25" fillId="10" borderId="37" xfId="3" applyFont="1" applyFill="1" applyBorder="1" applyAlignment="1" applyProtection="1">
      <alignment horizontal="center" vertical="center"/>
      <protection hidden="1"/>
    </xf>
    <xf numFmtId="0" fontId="25" fillId="10" borderId="40" xfId="3" applyFont="1" applyFill="1" applyBorder="1" applyAlignment="1" applyProtection="1">
      <alignment horizontal="center" vertical="center"/>
      <protection hidden="1"/>
    </xf>
    <xf numFmtId="0" fontId="25" fillId="10" borderId="33" xfId="3" applyFont="1" applyFill="1" applyBorder="1" applyAlignment="1" applyProtection="1">
      <alignment horizontal="center" vertical="center" wrapText="1"/>
      <protection hidden="1"/>
    </xf>
    <xf numFmtId="0" fontId="25" fillId="10" borderId="31" xfId="3" applyFont="1" applyFill="1" applyBorder="1" applyAlignment="1" applyProtection="1">
      <alignment horizontal="center" vertical="center" wrapText="1"/>
      <protection hidden="1"/>
    </xf>
    <xf numFmtId="0" fontId="25" fillId="10" borderId="34" xfId="3" applyFont="1" applyFill="1" applyBorder="1" applyAlignment="1" applyProtection="1">
      <alignment horizontal="center" vertical="center" wrapText="1"/>
      <protection hidden="1"/>
    </xf>
    <xf numFmtId="0" fontId="25" fillId="10" borderId="41" xfId="3" applyFont="1" applyFill="1" applyBorder="1" applyAlignment="1" applyProtection="1">
      <alignment horizontal="center" vertical="center" wrapText="1"/>
      <protection hidden="1"/>
    </xf>
    <xf numFmtId="0" fontId="25" fillId="10" borderId="37" xfId="3" applyFont="1" applyFill="1" applyBorder="1" applyAlignment="1" applyProtection="1">
      <alignment horizontal="center" vertical="center" wrapText="1"/>
      <protection hidden="1"/>
    </xf>
    <xf numFmtId="0" fontId="25" fillId="10" borderId="42" xfId="3" applyFont="1" applyFill="1" applyBorder="1" applyAlignment="1" applyProtection="1">
      <alignment horizontal="center" vertical="center" wrapText="1"/>
      <protection hidden="1"/>
    </xf>
    <xf numFmtId="177" fontId="21" fillId="0" borderId="50" xfId="3" applyNumberFormat="1" applyFont="1" applyBorder="1" applyProtection="1">
      <alignment vertical="center"/>
      <protection hidden="1"/>
    </xf>
    <xf numFmtId="177" fontId="21" fillId="0" borderId="51" xfId="3" applyNumberFormat="1" applyFont="1" applyBorder="1" applyProtection="1">
      <alignment vertical="center"/>
      <protection hidden="1"/>
    </xf>
    <xf numFmtId="177" fontId="21" fillId="0" borderId="59" xfId="3" applyNumberFormat="1" applyFont="1" applyBorder="1" applyProtection="1">
      <alignment vertical="center"/>
      <protection hidden="1"/>
    </xf>
    <xf numFmtId="177" fontId="21" fillId="0" borderId="0" xfId="3" applyNumberFormat="1" applyFont="1" applyProtection="1">
      <alignment vertical="center"/>
      <protection hidden="1"/>
    </xf>
    <xf numFmtId="177" fontId="21" fillId="0" borderId="63" xfId="3" applyNumberFormat="1" applyFont="1" applyBorder="1" applyProtection="1">
      <alignment vertical="center"/>
      <protection hidden="1"/>
    </xf>
    <xf numFmtId="177" fontId="21" fillId="0" borderId="64" xfId="3" applyNumberFormat="1" applyFont="1" applyBorder="1" applyProtection="1">
      <alignment vertical="center"/>
      <protection hidden="1"/>
    </xf>
    <xf numFmtId="5" fontId="21" fillId="0" borderId="53" xfId="3" applyNumberFormat="1" applyFont="1" applyBorder="1" applyProtection="1">
      <alignment vertical="center"/>
      <protection hidden="1"/>
    </xf>
    <xf numFmtId="5" fontId="21" fillId="0" borderId="61" xfId="3" applyNumberFormat="1" applyFont="1" applyBorder="1" applyProtection="1">
      <alignment vertical="center"/>
      <protection hidden="1"/>
    </xf>
    <xf numFmtId="5" fontId="21" fillId="0" borderId="66" xfId="3" applyNumberFormat="1" applyFont="1" applyBorder="1" applyProtection="1">
      <alignment vertical="center"/>
      <protection hidden="1"/>
    </xf>
    <xf numFmtId="177" fontId="33" fillId="7" borderId="54" xfId="3" applyNumberFormat="1" applyFont="1" applyFill="1" applyBorder="1" applyProtection="1">
      <alignment vertical="center"/>
      <protection hidden="1"/>
    </xf>
    <xf numFmtId="177" fontId="33" fillId="7" borderId="47" xfId="3" applyNumberFormat="1" applyFont="1" applyFill="1" applyBorder="1" applyProtection="1">
      <alignment vertical="center"/>
      <protection hidden="1"/>
    </xf>
    <xf numFmtId="0" fontId="33" fillId="7" borderId="47" xfId="3" applyFont="1" applyFill="1" applyBorder="1" applyProtection="1">
      <alignment vertical="center"/>
      <protection hidden="1"/>
    </xf>
    <xf numFmtId="0" fontId="33" fillId="7" borderId="55" xfId="3" applyFont="1" applyFill="1" applyBorder="1" applyProtection="1">
      <alignment vertical="center"/>
      <protection hidden="1"/>
    </xf>
    <xf numFmtId="177" fontId="21" fillId="10" borderId="56" xfId="3" applyNumberFormat="1" applyFont="1" applyFill="1" applyBorder="1" applyProtection="1">
      <alignment vertical="center"/>
      <protection hidden="1"/>
    </xf>
    <xf numFmtId="177" fontId="21" fillId="10" borderId="47" xfId="3" applyNumberFormat="1" applyFont="1" applyFill="1" applyBorder="1" applyProtection="1">
      <alignment vertical="center"/>
      <protection hidden="1"/>
    </xf>
    <xf numFmtId="177" fontId="21" fillId="10" borderId="57" xfId="3" applyNumberFormat="1" applyFont="1" applyFill="1" applyBorder="1" applyProtection="1">
      <alignment vertical="center"/>
      <protection hidden="1"/>
    </xf>
    <xf numFmtId="177" fontId="21" fillId="0" borderId="57" xfId="3" applyNumberFormat="1" applyFont="1" applyBorder="1" applyProtection="1">
      <alignment vertical="center"/>
      <protection hidden="1"/>
    </xf>
    <xf numFmtId="177" fontId="21" fillId="0" borderId="47" xfId="3" applyNumberFormat="1" applyFont="1" applyBorder="1" applyProtection="1">
      <alignment vertical="center"/>
      <protection hidden="1"/>
    </xf>
    <xf numFmtId="177" fontId="21" fillId="0" borderId="59" xfId="3" applyNumberFormat="1" applyFont="1" applyBorder="1" applyAlignment="1" applyProtection="1">
      <protection hidden="1"/>
    </xf>
    <xf numFmtId="177" fontId="21" fillId="0" borderId="0" xfId="3" applyNumberFormat="1" applyFont="1" applyAlignment="1" applyProtection="1">
      <protection hidden="1"/>
    </xf>
    <xf numFmtId="0" fontId="41" fillId="11" borderId="33" xfId="3" applyFont="1" applyFill="1" applyBorder="1" applyAlignment="1" applyProtection="1">
      <alignment horizontal="center" vertical="center"/>
      <protection hidden="1"/>
    </xf>
    <xf numFmtId="0" fontId="41" fillId="11" borderId="31" xfId="3" applyFont="1" applyFill="1" applyBorder="1" applyAlignment="1" applyProtection="1">
      <alignment horizontal="center" vertical="center"/>
      <protection hidden="1"/>
    </xf>
    <xf numFmtId="0" fontId="41" fillId="11" borderId="32" xfId="3" applyFont="1" applyFill="1" applyBorder="1" applyAlignment="1" applyProtection="1">
      <alignment horizontal="center" vertical="center"/>
      <protection hidden="1"/>
    </xf>
    <xf numFmtId="0" fontId="28" fillId="11" borderId="34" xfId="3" applyFont="1" applyFill="1" applyBorder="1" applyAlignment="1" applyProtection="1">
      <alignment horizontal="center" vertical="center"/>
      <protection hidden="1"/>
    </xf>
    <xf numFmtId="5" fontId="21" fillId="0" borderId="52" xfId="3" applyNumberFormat="1" applyFont="1" applyBorder="1" applyProtection="1">
      <alignment vertical="center"/>
      <protection hidden="1"/>
    </xf>
    <xf numFmtId="5" fontId="21" fillId="0" borderId="60" xfId="3" applyNumberFormat="1" applyFont="1" applyBorder="1" applyProtection="1">
      <alignment vertical="center"/>
      <protection hidden="1"/>
    </xf>
    <xf numFmtId="5" fontId="21" fillId="0" borderId="65" xfId="3" applyNumberFormat="1" applyFont="1" applyBorder="1" applyProtection="1">
      <alignment vertical="center"/>
      <protection hidden="1"/>
    </xf>
    <xf numFmtId="177" fontId="21" fillId="0" borderId="52" xfId="3" applyNumberFormat="1" applyFont="1" applyBorder="1" applyProtection="1">
      <alignment vertical="center"/>
      <protection hidden="1"/>
    </xf>
    <xf numFmtId="180" fontId="35" fillId="0" borderId="59" xfId="3" applyNumberFormat="1" applyFont="1" applyBorder="1" applyAlignment="1" applyProtection="1">
      <alignment horizontal="right" vertical="center" indent="1"/>
      <protection hidden="1"/>
    </xf>
    <xf numFmtId="180" fontId="35" fillId="0" borderId="0" xfId="3" applyNumberFormat="1" applyFont="1" applyAlignment="1" applyProtection="1">
      <alignment horizontal="right" vertical="center" indent="1"/>
      <protection hidden="1"/>
    </xf>
    <xf numFmtId="180" fontId="35" fillId="0" borderId="60" xfId="3" applyNumberFormat="1" applyFont="1" applyBorder="1" applyAlignment="1" applyProtection="1">
      <alignment horizontal="right" vertical="center" indent="1"/>
      <protection hidden="1"/>
    </xf>
    <xf numFmtId="177" fontId="21" fillId="0" borderId="65" xfId="3" applyNumberFormat="1" applyFont="1" applyBorder="1" applyProtection="1">
      <alignment vertical="center"/>
      <protection hidden="1"/>
    </xf>
    <xf numFmtId="180" fontId="35" fillId="0" borderId="59" xfId="3" applyNumberFormat="1" applyFont="1" applyBorder="1" applyAlignment="1" applyProtection="1">
      <alignment horizontal="right" vertical="top" indent="1"/>
      <protection hidden="1"/>
    </xf>
    <xf numFmtId="180" fontId="35" fillId="0" borderId="0" xfId="3" applyNumberFormat="1" applyFont="1" applyAlignment="1" applyProtection="1">
      <alignment horizontal="right" vertical="top" indent="1"/>
      <protection hidden="1"/>
    </xf>
    <xf numFmtId="180" fontId="35" fillId="0" borderId="60" xfId="3" applyNumberFormat="1" applyFont="1" applyBorder="1" applyAlignment="1" applyProtection="1">
      <alignment horizontal="right" vertical="top" indent="1"/>
      <protection hidden="1"/>
    </xf>
    <xf numFmtId="177" fontId="33" fillId="7" borderId="35" xfId="3" applyNumberFormat="1" applyFont="1" applyFill="1" applyBorder="1" applyProtection="1">
      <alignment vertical="center"/>
      <protection hidden="1"/>
    </xf>
    <xf numFmtId="177" fontId="33" fillId="7" borderId="31" xfId="3" applyNumberFormat="1" applyFont="1" applyFill="1" applyBorder="1" applyProtection="1">
      <alignment vertical="center"/>
      <protection hidden="1"/>
    </xf>
    <xf numFmtId="177" fontId="33" fillId="7" borderId="28" xfId="3" applyNumberFormat="1" applyFont="1" applyFill="1" applyBorder="1" applyProtection="1">
      <alignment vertical="center"/>
      <protection hidden="1"/>
    </xf>
    <xf numFmtId="177" fontId="33" fillId="7" borderId="0" xfId="3" applyNumberFormat="1" applyFont="1" applyFill="1" applyProtection="1">
      <alignment vertical="center"/>
      <protection hidden="1"/>
    </xf>
    <xf numFmtId="177" fontId="33" fillId="7" borderId="122" xfId="3" applyNumberFormat="1" applyFont="1" applyFill="1" applyBorder="1" applyProtection="1">
      <alignment vertical="center"/>
      <protection hidden="1"/>
    </xf>
    <xf numFmtId="177" fontId="33" fillId="7" borderId="64" xfId="3" applyNumberFormat="1" applyFont="1" applyFill="1" applyBorder="1" applyProtection="1">
      <alignment vertical="center"/>
      <protection hidden="1"/>
    </xf>
    <xf numFmtId="0" fontId="33" fillId="7" borderId="31" xfId="3" applyFont="1" applyFill="1" applyBorder="1" applyProtection="1">
      <alignment vertical="center"/>
      <protection hidden="1"/>
    </xf>
    <xf numFmtId="0" fontId="33" fillId="7" borderId="0" xfId="3" applyFont="1" applyFill="1" applyProtection="1">
      <alignment vertical="center"/>
      <protection hidden="1"/>
    </xf>
    <xf numFmtId="0" fontId="33" fillId="7" borderId="64" xfId="3" applyFont="1" applyFill="1" applyBorder="1" applyProtection="1">
      <alignment vertical="center"/>
      <protection hidden="1"/>
    </xf>
    <xf numFmtId="0" fontId="33" fillId="7" borderId="120" xfId="3" applyFont="1" applyFill="1" applyBorder="1" applyProtection="1">
      <alignment vertical="center"/>
      <protection hidden="1"/>
    </xf>
    <xf numFmtId="0" fontId="33" fillId="7" borderId="29" xfId="3" applyFont="1" applyFill="1" applyBorder="1" applyProtection="1">
      <alignment vertical="center"/>
      <protection hidden="1"/>
    </xf>
    <xf numFmtId="0" fontId="33" fillId="7" borderId="123" xfId="3" applyFont="1" applyFill="1" applyBorder="1" applyProtection="1">
      <alignment vertical="center"/>
      <protection hidden="1"/>
    </xf>
    <xf numFmtId="177" fontId="21" fillId="10" borderId="30" xfId="3" quotePrefix="1" applyNumberFormat="1" applyFont="1" applyFill="1" applyBorder="1" applyAlignment="1" applyProtection="1">
      <alignment horizontal="center" vertical="center"/>
      <protection hidden="1"/>
    </xf>
    <xf numFmtId="177" fontId="21" fillId="10" borderId="31" xfId="3" quotePrefix="1" applyNumberFormat="1" applyFont="1" applyFill="1" applyBorder="1" applyAlignment="1" applyProtection="1">
      <alignment horizontal="center" vertical="center"/>
      <protection hidden="1"/>
    </xf>
    <xf numFmtId="177" fontId="21" fillId="10" borderId="32" xfId="3" quotePrefix="1" applyNumberFormat="1" applyFont="1" applyFill="1" applyBorder="1" applyAlignment="1" applyProtection="1">
      <alignment horizontal="center" vertical="center"/>
      <protection hidden="1"/>
    </xf>
    <xf numFmtId="177" fontId="21" fillId="10" borderId="121" xfId="3" quotePrefix="1" applyNumberFormat="1" applyFont="1" applyFill="1" applyBorder="1" applyAlignment="1" applyProtection="1">
      <alignment horizontal="center" vertical="center"/>
      <protection hidden="1"/>
    </xf>
    <xf numFmtId="177" fontId="21" fillId="10" borderId="0" xfId="3" quotePrefix="1" applyNumberFormat="1" applyFont="1" applyFill="1" applyAlignment="1" applyProtection="1">
      <alignment horizontal="center" vertical="center"/>
      <protection hidden="1"/>
    </xf>
    <xf numFmtId="177" fontId="21" fillId="10" borderId="60" xfId="3" quotePrefix="1" applyNumberFormat="1" applyFont="1" applyFill="1" applyBorder="1" applyAlignment="1" applyProtection="1">
      <alignment horizontal="center" vertical="center"/>
      <protection hidden="1"/>
    </xf>
    <xf numFmtId="177" fontId="21" fillId="10" borderId="124" xfId="3" quotePrefix="1" applyNumberFormat="1" applyFont="1" applyFill="1" applyBorder="1" applyAlignment="1" applyProtection="1">
      <alignment horizontal="center" vertical="center"/>
      <protection hidden="1"/>
    </xf>
    <xf numFmtId="177" fontId="21" fillId="10" borderId="64" xfId="3" quotePrefix="1" applyNumberFormat="1" applyFont="1" applyFill="1" applyBorder="1" applyAlignment="1" applyProtection="1">
      <alignment horizontal="center" vertical="center"/>
      <protection hidden="1"/>
    </xf>
    <xf numFmtId="177" fontId="21" fillId="10" borderId="65" xfId="3" quotePrefix="1" applyNumberFormat="1" applyFont="1" applyFill="1" applyBorder="1" applyAlignment="1" applyProtection="1">
      <alignment horizontal="center" vertical="center"/>
      <protection hidden="1"/>
    </xf>
    <xf numFmtId="177" fontId="21" fillId="10" borderId="33" xfId="3" applyNumberFormat="1" applyFont="1" applyFill="1" applyBorder="1" applyProtection="1">
      <alignment vertical="center"/>
      <protection hidden="1"/>
    </xf>
    <xf numFmtId="177" fontId="21" fillId="10" borderId="31" xfId="3" applyNumberFormat="1" applyFont="1" applyFill="1" applyBorder="1" applyProtection="1">
      <alignment vertical="center"/>
      <protection hidden="1"/>
    </xf>
    <xf numFmtId="177" fontId="21" fillId="10" borderId="59" xfId="3" applyNumberFormat="1" applyFont="1" applyFill="1" applyBorder="1" applyProtection="1">
      <alignment vertical="center"/>
      <protection hidden="1"/>
    </xf>
    <xf numFmtId="177" fontId="21" fillId="10" borderId="0" xfId="3" applyNumberFormat="1" applyFont="1" applyFill="1" applyProtection="1">
      <alignment vertical="center"/>
      <protection hidden="1"/>
    </xf>
    <xf numFmtId="177" fontId="21" fillId="10" borderId="63" xfId="3" applyNumberFormat="1" applyFont="1" applyFill="1" applyBorder="1" applyProtection="1">
      <alignment vertical="center"/>
      <protection hidden="1"/>
    </xf>
    <xf numFmtId="177" fontId="21" fillId="10" borderId="64" xfId="3" applyNumberFormat="1" applyFont="1" applyFill="1" applyBorder="1" applyProtection="1">
      <alignment vertical="center"/>
      <protection hidden="1"/>
    </xf>
    <xf numFmtId="5" fontId="21" fillId="10" borderId="34" xfId="3" applyNumberFormat="1" applyFont="1" applyFill="1" applyBorder="1" applyProtection="1">
      <alignment vertical="center"/>
      <protection hidden="1"/>
    </xf>
    <xf numFmtId="5" fontId="21" fillId="10" borderId="61" xfId="3" applyNumberFormat="1" applyFont="1" applyFill="1" applyBorder="1" applyProtection="1">
      <alignment vertical="center"/>
      <protection hidden="1"/>
    </xf>
    <xf numFmtId="5" fontId="21" fillId="10" borderId="66" xfId="3" applyNumberFormat="1" applyFont="1" applyFill="1" applyBorder="1" applyProtection="1">
      <alignment vertical="center"/>
      <protection hidden="1"/>
    </xf>
    <xf numFmtId="177" fontId="21" fillId="0" borderId="35" xfId="3" applyNumberFormat="1" applyFont="1" applyBorder="1" applyProtection="1">
      <alignment vertical="center"/>
      <protection hidden="1"/>
    </xf>
    <xf numFmtId="177" fontId="21" fillId="0" borderId="31" xfId="3" applyNumberFormat="1" applyFont="1" applyBorder="1" applyProtection="1">
      <alignment vertical="center"/>
      <protection hidden="1"/>
    </xf>
    <xf numFmtId="177" fontId="21" fillId="0" borderId="28" xfId="3" applyNumberFormat="1" applyFont="1" applyBorder="1" applyProtection="1">
      <alignment vertical="center"/>
      <protection hidden="1"/>
    </xf>
    <xf numFmtId="177" fontId="21" fillId="0" borderId="122" xfId="3" applyNumberFormat="1" applyFont="1" applyBorder="1" applyProtection="1">
      <alignment vertical="center"/>
      <protection hidden="1"/>
    </xf>
    <xf numFmtId="177" fontId="21" fillId="0" borderId="33" xfId="3" applyNumberFormat="1" applyFont="1" applyBorder="1" applyProtection="1">
      <alignment vertical="center"/>
      <protection hidden="1"/>
    </xf>
    <xf numFmtId="177" fontId="21" fillId="0" borderId="77" xfId="3" applyNumberFormat="1" applyFont="1" applyBorder="1" applyProtection="1">
      <alignment vertical="center"/>
      <protection hidden="1"/>
    </xf>
    <xf numFmtId="177" fontId="21" fillId="0" borderId="70" xfId="3" applyNumberFormat="1" applyFont="1" applyBorder="1" applyProtection="1">
      <alignment vertical="center"/>
      <protection hidden="1"/>
    </xf>
    <xf numFmtId="5" fontId="21" fillId="0" borderId="34" xfId="3" applyNumberFormat="1" applyFont="1" applyBorder="1" applyProtection="1">
      <alignment vertical="center"/>
      <protection hidden="1"/>
    </xf>
    <xf numFmtId="5" fontId="21" fillId="0" borderId="79" xfId="3" applyNumberFormat="1" applyFont="1" applyBorder="1" applyProtection="1">
      <alignment vertical="center"/>
      <protection hidden="1"/>
    </xf>
    <xf numFmtId="177" fontId="21" fillId="10" borderId="56" xfId="3" quotePrefix="1" applyNumberFormat="1" applyFont="1" applyFill="1" applyBorder="1" applyAlignment="1" applyProtection="1">
      <alignment horizontal="center" vertical="center"/>
      <protection hidden="1"/>
    </xf>
    <xf numFmtId="177" fontId="21" fillId="10" borderId="47" xfId="3" quotePrefix="1" applyNumberFormat="1" applyFont="1" applyFill="1" applyBorder="1" applyAlignment="1" applyProtection="1">
      <alignment horizontal="center" vertical="center"/>
      <protection hidden="1"/>
    </xf>
    <xf numFmtId="177" fontId="21" fillId="10" borderId="67" xfId="3" quotePrefix="1" applyNumberFormat="1" applyFont="1" applyFill="1" applyBorder="1" applyAlignment="1" applyProtection="1">
      <alignment horizontal="center" vertical="center"/>
      <protection hidden="1"/>
    </xf>
    <xf numFmtId="5" fontId="21" fillId="0" borderId="32" xfId="3" applyNumberFormat="1" applyFont="1" applyBorder="1" applyProtection="1">
      <alignment vertical="center"/>
      <protection hidden="1"/>
    </xf>
    <xf numFmtId="5" fontId="21" fillId="0" borderId="78" xfId="3" applyNumberFormat="1" applyFont="1" applyBorder="1" applyProtection="1">
      <alignment vertical="center"/>
      <protection hidden="1"/>
    </xf>
    <xf numFmtId="177" fontId="21" fillId="0" borderId="33" xfId="3" applyNumberFormat="1" applyFont="1" applyBorder="1" applyAlignment="1" applyProtection="1">
      <protection hidden="1"/>
    </xf>
    <xf numFmtId="177" fontId="21" fillId="0" borderId="31" xfId="3" applyNumberFormat="1" applyFont="1" applyBorder="1" applyAlignment="1" applyProtection="1">
      <protection hidden="1"/>
    </xf>
    <xf numFmtId="177" fontId="21" fillId="0" borderId="32" xfId="3" applyNumberFormat="1" applyFont="1" applyBorder="1" applyProtection="1">
      <alignment vertical="center"/>
      <protection hidden="1"/>
    </xf>
    <xf numFmtId="177" fontId="21" fillId="0" borderId="60" xfId="3" applyNumberFormat="1" applyFont="1" applyBorder="1" applyProtection="1">
      <alignment vertical="center"/>
      <protection hidden="1"/>
    </xf>
    <xf numFmtId="177" fontId="35" fillId="7" borderId="71" xfId="3" applyNumberFormat="1" applyFont="1" applyFill="1" applyBorder="1" applyProtection="1">
      <alignment vertical="center"/>
      <protection hidden="1"/>
    </xf>
    <xf numFmtId="177" fontId="35" fillId="7" borderId="72" xfId="3" applyNumberFormat="1" applyFont="1" applyFill="1" applyBorder="1" applyProtection="1">
      <alignment vertical="center"/>
      <protection hidden="1"/>
    </xf>
    <xf numFmtId="0" fontId="33" fillId="7" borderId="72" xfId="3" applyFont="1" applyFill="1" applyBorder="1" applyProtection="1">
      <alignment vertical="center"/>
      <protection hidden="1"/>
    </xf>
    <xf numFmtId="0" fontId="33" fillId="7" borderId="73" xfId="3" applyFont="1" applyFill="1" applyBorder="1" applyProtection="1">
      <alignment vertical="center"/>
      <protection hidden="1"/>
    </xf>
    <xf numFmtId="177" fontId="21" fillId="10" borderId="74" xfId="3" quotePrefix="1" applyNumberFormat="1" applyFont="1" applyFill="1" applyBorder="1" applyAlignment="1" applyProtection="1">
      <alignment horizontal="center" vertical="center"/>
      <protection hidden="1"/>
    </xf>
    <xf numFmtId="177" fontId="21" fillId="10" borderId="72" xfId="3" quotePrefix="1" applyNumberFormat="1" applyFont="1" applyFill="1" applyBorder="1" applyAlignment="1" applyProtection="1">
      <alignment horizontal="center" vertical="center"/>
      <protection hidden="1"/>
    </xf>
    <xf numFmtId="177" fontId="21" fillId="10" borderId="75" xfId="3" quotePrefix="1" applyNumberFormat="1" applyFont="1" applyFill="1" applyBorder="1" applyAlignment="1" applyProtection="1">
      <alignment horizontal="center" vertical="center"/>
      <protection hidden="1"/>
    </xf>
    <xf numFmtId="177" fontId="21" fillId="10" borderId="76" xfId="3" applyNumberFormat="1" applyFont="1" applyFill="1" applyBorder="1" applyProtection="1">
      <alignment vertical="center"/>
      <protection hidden="1"/>
    </xf>
    <xf numFmtId="177" fontId="21" fillId="10" borderId="72" xfId="3" applyNumberFormat="1" applyFont="1" applyFill="1" applyBorder="1" applyProtection="1">
      <alignment vertical="center"/>
      <protection hidden="1"/>
    </xf>
    <xf numFmtId="180" fontId="35" fillId="0" borderId="77" xfId="3" applyNumberFormat="1" applyFont="1" applyBorder="1" applyAlignment="1" applyProtection="1">
      <alignment horizontal="right" vertical="top" indent="1"/>
      <protection hidden="1"/>
    </xf>
    <xf numFmtId="180" fontId="35" fillId="0" borderId="70" xfId="3" applyNumberFormat="1" applyFont="1" applyBorder="1" applyAlignment="1" applyProtection="1">
      <alignment horizontal="right" vertical="top" indent="1"/>
      <protection hidden="1"/>
    </xf>
    <xf numFmtId="180" fontId="35" fillId="0" borderId="78" xfId="3" applyNumberFormat="1" applyFont="1" applyBorder="1" applyAlignment="1" applyProtection="1">
      <alignment horizontal="right" vertical="top" indent="1"/>
      <protection hidden="1"/>
    </xf>
    <xf numFmtId="177" fontId="35" fillId="7" borderId="47" xfId="3" applyNumberFormat="1" applyFont="1" applyFill="1" applyBorder="1" applyProtection="1">
      <alignment vertical="center"/>
      <protection hidden="1"/>
    </xf>
    <xf numFmtId="177" fontId="21" fillId="0" borderId="84" xfId="3" quotePrefix="1" applyNumberFormat="1" applyFont="1" applyBorder="1" applyAlignment="1" applyProtection="1">
      <alignment horizontal="center" vertical="center"/>
      <protection hidden="1"/>
    </xf>
    <xf numFmtId="177" fontId="21" fillId="0" borderId="80" xfId="3" applyNumberFormat="1" applyFont="1" applyBorder="1" applyAlignment="1" applyProtection="1">
      <alignment horizontal="center" vertical="center"/>
      <protection hidden="1"/>
    </xf>
    <xf numFmtId="177" fontId="21" fillId="0" borderId="83" xfId="3" applyNumberFormat="1" applyFont="1" applyBorder="1" applyAlignment="1" applyProtection="1">
      <alignment horizontal="center" vertical="center"/>
      <protection hidden="1"/>
    </xf>
    <xf numFmtId="177" fontId="21" fillId="0" borderId="19" xfId="3" applyNumberFormat="1" applyFont="1" applyBorder="1" applyAlignment="1" applyProtection="1">
      <alignment horizontal="center" vertical="center"/>
      <protection hidden="1"/>
    </xf>
    <xf numFmtId="177" fontId="21" fillId="0" borderId="86" xfId="3" quotePrefix="1" applyNumberFormat="1" applyFont="1" applyBorder="1" applyAlignment="1" applyProtection="1">
      <alignment horizontal="center" vertical="center"/>
      <protection hidden="1"/>
    </xf>
    <xf numFmtId="177" fontId="21" fillId="0" borderId="22" xfId="3" applyNumberFormat="1" applyFont="1" applyBorder="1" applyAlignment="1" applyProtection="1">
      <alignment horizontal="center" vertical="center"/>
      <protection hidden="1"/>
    </xf>
    <xf numFmtId="177" fontId="21" fillId="0" borderId="87" xfId="3" applyNumberFormat="1" applyFont="1" applyBorder="1" applyAlignment="1" applyProtection="1">
      <alignment horizontal="center" vertical="center"/>
      <protection hidden="1"/>
    </xf>
    <xf numFmtId="177" fontId="21" fillId="0" borderId="85" xfId="3" applyNumberFormat="1" applyFont="1" applyBorder="1" applyAlignment="1" applyProtection="1">
      <alignment horizontal="center" vertical="center"/>
      <protection hidden="1"/>
    </xf>
    <xf numFmtId="0" fontId="25" fillId="8" borderId="18" xfId="3" applyFont="1" applyFill="1" applyBorder="1" applyAlignment="1" applyProtection="1">
      <alignment horizontal="center" vertical="center"/>
      <protection hidden="1"/>
    </xf>
    <xf numFmtId="0" fontId="25" fillId="8" borderId="80" xfId="3" applyFont="1" applyFill="1" applyBorder="1" applyAlignment="1" applyProtection="1">
      <alignment horizontal="center" vertical="center"/>
      <protection hidden="1"/>
    </xf>
    <xf numFmtId="0" fontId="25" fillId="8" borderId="81" xfId="3" applyFont="1" applyFill="1" applyBorder="1" applyAlignment="1" applyProtection="1">
      <alignment horizontal="center" vertical="center"/>
      <protection hidden="1"/>
    </xf>
    <xf numFmtId="177" fontId="21" fillId="10" borderId="82" xfId="3" quotePrefix="1" applyNumberFormat="1" applyFont="1" applyFill="1" applyBorder="1" applyAlignment="1" applyProtection="1">
      <alignment horizontal="center" vertical="center"/>
      <protection hidden="1"/>
    </xf>
    <xf numFmtId="177" fontId="21" fillId="10" borderId="80" xfId="3" quotePrefix="1" applyNumberFormat="1" applyFont="1" applyFill="1" applyBorder="1" applyAlignment="1" applyProtection="1">
      <alignment horizontal="center" vertical="center"/>
      <protection hidden="1"/>
    </xf>
    <xf numFmtId="177" fontId="21" fillId="10" borderId="83" xfId="3" quotePrefix="1" applyNumberFormat="1" applyFont="1" applyFill="1" applyBorder="1" applyAlignment="1" applyProtection="1">
      <alignment horizontal="center" vertical="center"/>
      <protection hidden="1"/>
    </xf>
    <xf numFmtId="177" fontId="21" fillId="10" borderId="84" xfId="3" applyNumberFormat="1" applyFont="1" applyFill="1" applyBorder="1" applyProtection="1">
      <alignment vertical="center"/>
      <protection hidden="1"/>
    </xf>
    <xf numFmtId="177" fontId="21" fillId="10" borderId="80" xfId="3" applyNumberFormat="1" applyFont="1" applyFill="1" applyBorder="1" applyProtection="1">
      <alignment vertical="center"/>
      <protection hidden="1"/>
    </xf>
    <xf numFmtId="177" fontId="21" fillId="0" borderId="80" xfId="3" applyNumberFormat="1" applyFont="1" applyBorder="1" applyProtection="1">
      <alignment vertical="center"/>
      <protection hidden="1"/>
    </xf>
    <xf numFmtId="177" fontId="21" fillId="0" borderId="22" xfId="3" quotePrefix="1" applyNumberFormat="1" applyFont="1" applyBorder="1" applyAlignment="1" applyProtection="1">
      <alignment horizontal="center" vertical="center"/>
      <protection hidden="1"/>
    </xf>
    <xf numFmtId="0" fontId="22" fillId="18" borderId="1" xfId="3" applyFont="1" applyFill="1" applyBorder="1" applyAlignment="1" applyProtection="1">
      <alignment horizontal="center" vertical="center"/>
      <protection hidden="1"/>
    </xf>
    <xf numFmtId="0" fontId="25" fillId="17" borderId="1" xfId="3" applyFont="1" applyFill="1" applyBorder="1" applyAlignment="1" applyProtection="1">
      <alignment horizontal="center" vertical="center"/>
      <protection hidden="1"/>
    </xf>
    <xf numFmtId="0" fontId="22" fillId="4" borderId="1" xfId="3" applyFont="1" applyFill="1" applyBorder="1" applyAlignment="1" applyProtection="1">
      <alignment horizontal="center" vertical="center"/>
      <protection hidden="1"/>
    </xf>
    <xf numFmtId="38" fontId="22" fillId="18" borderId="1" xfId="1" applyFont="1" applyFill="1" applyBorder="1" applyAlignment="1" applyProtection="1">
      <alignment horizontal="center" vertical="center"/>
      <protection hidden="1"/>
    </xf>
    <xf numFmtId="40" fontId="22" fillId="4" borderId="1" xfId="3" applyNumberFormat="1" applyFont="1" applyFill="1" applyBorder="1" applyAlignment="1" applyProtection="1">
      <alignment horizontal="center" vertical="center"/>
      <protection hidden="1"/>
    </xf>
    <xf numFmtId="177" fontId="21" fillId="8" borderId="18" xfId="3" quotePrefix="1" applyNumberFormat="1" applyFont="1" applyFill="1" applyBorder="1" applyAlignment="1" applyProtection="1">
      <alignment horizontal="right" vertical="center"/>
      <protection hidden="1"/>
    </xf>
    <xf numFmtId="177" fontId="21" fillId="8" borderId="80" xfId="3" quotePrefix="1" applyNumberFormat="1" applyFont="1" applyFill="1" applyBorder="1" applyAlignment="1" applyProtection="1">
      <alignment horizontal="right" vertical="center"/>
      <protection hidden="1"/>
    </xf>
    <xf numFmtId="0" fontId="28" fillId="8" borderId="27" xfId="3" applyFont="1" applyFill="1" applyBorder="1" applyAlignment="1" applyProtection="1">
      <alignment horizontal="center" vertical="center"/>
      <protection hidden="1"/>
    </xf>
    <xf numFmtId="0" fontId="28" fillId="8" borderId="25" xfId="3" applyFont="1" applyFill="1" applyBorder="1" applyAlignment="1" applyProtection="1">
      <alignment horizontal="center" vertical="center"/>
      <protection hidden="1"/>
    </xf>
    <xf numFmtId="0" fontId="28" fillId="8" borderId="26" xfId="3" applyFont="1" applyFill="1" applyBorder="1" applyAlignment="1" applyProtection="1">
      <alignment horizontal="center" vertical="center"/>
      <protection hidden="1"/>
    </xf>
    <xf numFmtId="0" fontId="28" fillId="8" borderId="35" xfId="3" applyFont="1" applyFill="1" applyBorder="1" applyAlignment="1" applyProtection="1">
      <alignment horizontal="center" vertical="center"/>
      <protection hidden="1"/>
    </xf>
    <xf numFmtId="0" fontId="28" fillId="8" borderId="31" xfId="3" applyFont="1" applyFill="1" applyBorder="1" applyAlignment="1" applyProtection="1">
      <alignment horizontal="center" vertical="center"/>
      <protection hidden="1"/>
    </xf>
    <xf numFmtId="0" fontId="28" fillId="8" borderId="33" xfId="3" applyFont="1" applyFill="1" applyBorder="1" applyAlignment="1" applyProtection="1">
      <alignment horizontal="center" vertical="center"/>
      <protection hidden="1"/>
    </xf>
    <xf numFmtId="0" fontId="28" fillId="8" borderId="32" xfId="3" applyFont="1" applyFill="1" applyBorder="1" applyAlignment="1" applyProtection="1">
      <alignment horizontal="center" vertical="center"/>
      <protection hidden="1"/>
    </xf>
    <xf numFmtId="0" fontId="28" fillId="0" borderId="33" xfId="3" applyFont="1" applyBorder="1" applyAlignment="1" applyProtection="1">
      <alignment horizontal="center" vertical="center"/>
      <protection hidden="1"/>
    </xf>
    <xf numFmtId="0" fontId="28" fillId="0" borderId="31" xfId="3" applyFont="1" applyBorder="1" applyAlignment="1" applyProtection="1">
      <alignment horizontal="center" vertical="center"/>
      <protection hidden="1"/>
    </xf>
    <xf numFmtId="0" fontId="28" fillId="0" borderId="32" xfId="3" applyFont="1" applyBorder="1" applyAlignment="1" applyProtection="1">
      <alignment horizontal="center" vertical="center"/>
      <protection hidden="1"/>
    </xf>
    <xf numFmtId="0" fontId="31" fillId="11" borderId="33" xfId="3" applyFont="1" applyFill="1" applyBorder="1" applyAlignment="1" applyProtection="1">
      <alignment horizontal="center" vertical="center"/>
      <protection hidden="1"/>
    </xf>
    <xf numFmtId="0" fontId="31" fillId="11" borderId="31" xfId="3" applyFont="1" applyFill="1" applyBorder="1" applyAlignment="1" applyProtection="1">
      <alignment horizontal="center" vertical="center"/>
      <protection hidden="1"/>
    </xf>
    <xf numFmtId="0" fontId="31" fillId="11" borderId="32" xfId="3" applyFont="1" applyFill="1" applyBorder="1" applyAlignment="1" applyProtection="1">
      <alignment horizontal="center" vertical="center"/>
      <protection hidden="1"/>
    </xf>
    <xf numFmtId="0" fontId="28" fillId="8" borderId="36" xfId="3" applyFont="1" applyFill="1" applyBorder="1" applyAlignment="1" applyProtection="1">
      <alignment horizontal="center" vertical="center"/>
      <protection hidden="1"/>
    </xf>
    <xf numFmtId="0" fontId="28" fillId="8" borderId="37" xfId="3" applyFont="1" applyFill="1" applyBorder="1" applyAlignment="1" applyProtection="1">
      <alignment horizontal="center" vertical="center"/>
      <protection hidden="1"/>
    </xf>
    <xf numFmtId="0" fontId="28" fillId="8" borderId="41" xfId="3" applyFont="1" applyFill="1" applyBorder="1" applyAlignment="1" applyProtection="1">
      <alignment horizontal="center" vertical="center"/>
      <protection hidden="1"/>
    </xf>
    <xf numFmtId="0" fontId="28" fillId="8" borderId="40" xfId="3" applyFont="1" applyFill="1" applyBorder="1" applyAlignment="1" applyProtection="1">
      <alignment horizontal="center" vertical="center"/>
      <protection hidden="1"/>
    </xf>
    <xf numFmtId="0" fontId="28" fillId="0" borderId="41" xfId="3" applyFont="1" applyBorder="1" applyAlignment="1" applyProtection="1">
      <alignment horizontal="center" vertical="center"/>
      <protection hidden="1"/>
    </xf>
    <xf numFmtId="0" fontId="28" fillId="0" borderId="37" xfId="3" applyFont="1" applyBorder="1" applyAlignment="1" applyProtection="1">
      <alignment horizontal="center" vertical="center"/>
      <protection hidden="1"/>
    </xf>
    <xf numFmtId="0" fontId="28" fillId="0" borderId="40" xfId="3" applyFont="1" applyBorder="1" applyAlignment="1" applyProtection="1">
      <alignment horizontal="center" vertical="center"/>
      <protection hidden="1"/>
    </xf>
    <xf numFmtId="0" fontId="31" fillId="11" borderId="41" xfId="3" applyFont="1" applyFill="1" applyBorder="1" applyAlignment="1" applyProtection="1">
      <alignment horizontal="center" vertical="center"/>
      <protection hidden="1"/>
    </xf>
    <xf numFmtId="0" fontId="31" fillId="11" borderId="37" xfId="3" applyFont="1" applyFill="1" applyBorder="1" applyAlignment="1" applyProtection="1">
      <alignment horizontal="center" vertical="center"/>
      <protection hidden="1"/>
    </xf>
    <xf numFmtId="0" fontId="31" fillId="11" borderId="40" xfId="3" applyFont="1" applyFill="1" applyBorder="1" applyAlignment="1" applyProtection="1">
      <alignment horizontal="center" vertical="center"/>
      <protection hidden="1"/>
    </xf>
    <xf numFmtId="177" fontId="21" fillId="8" borderId="57" xfId="3" applyNumberFormat="1" applyFont="1" applyFill="1" applyBorder="1" applyProtection="1">
      <alignment vertical="center"/>
      <protection hidden="1"/>
    </xf>
    <xf numFmtId="177" fontId="21" fillId="8" borderId="47" xfId="3" applyNumberFormat="1" applyFont="1" applyFill="1" applyBorder="1" applyProtection="1">
      <alignment vertical="center"/>
      <protection hidden="1"/>
    </xf>
    <xf numFmtId="177" fontId="21" fillId="8" borderId="50" xfId="3" applyNumberFormat="1" applyFont="1" applyFill="1" applyBorder="1" applyProtection="1">
      <alignment vertical="center"/>
      <protection hidden="1"/>
    </xf>
    <xf numFmtId="177" fontId="21" fillId="8" borderId="51" xfId="3" applyNumberFormat="1" applyFont="1" applyFill="1" applyBorder="1" applyProtection="1">
      <alignment vertical="center"/>
      <protection hidden="1"/>
    </xf>
    <xf numFmtId="177" fontId="21" fillId="8" borderId="59" xfId="3" applyNumberFormat="1" applyFont="1" applyFill="1" applyBorder="1" applyProtection="1">
      <alignment vertical="center"/>
      <protection hidden="1"/>
    </xf>
    <xf numFmtId="177" fontId="21" fillId="8" borderId="0" xfId="3" applyNumberFormat="1" applyFont="1" applyFill="1" applyProtection="1">
      <alignment vertical="center"/>
      <protection hidden="1"/>
    </xf>
    <xf numFmtId="177" fontId="21" fillId="8" borderId="63" xfId="3" applyNumberFormat="1" applyFont="1" applyFill="1" applyBorder="1" applyProtection="1">
      <alignment vertical="center"/>
      <protection hidden="1"/>
    </xf>
    <xf numFmtId="177" fontId="21" fillId="8" borderId="64" xfId="3" applyNumberFormat="1" applyFont="1" applyFill="1" applyBorder="1" applyProtection="1">
      <alignment vertical="center"/>
      <protection hidden="1"/>
    </xf>
    <xf numFmtId="5" fontId="21" fillId="8" borderId="52" xfId="3" applyNumberFormat="1" applyFont="1" applyFill="1" applyBorder="1" applyProtection="1">
      <alignment vertical="center"/>
      <protection hidden="1"/>
    </xf>
    <xf numFmtId="5" fontId="21" fillId="8" borderId="60" xfId="3" applyNumberFormat="1" applyFont="1" applyFill="1" applyBorder="1" applyProtection="1">
      <alignment vertical="center"/>
      <protection hidden="1"/>
    </xf>
    <xf numFmtId="5" fontId="21" fillId="8" borderId="65" xfId="3" applyNumberFormat="1" applyFont="1" applyFill="1" applyBorder="1" applyProtection="1">
      <alignment vertical="center"/>
      <protection hidden="1"/>
    </xf>
    <xf numFmtId="177" fontId="21" fillId="8" borderId="33" xfId="3" applyNumberFormat="1" applyFont="1" applyFill="1" applyBorder="1" applyProtection="1">
      <alignment vertical="center"/>
      <protection hidden="1"/>
    </xf>
    <xf numFmtId="177" fontId="21" fillId="8" borderId="31" xfId="3" applyNumberFormat="1" applyFont="1" applyFill="1" applyBorder="1" applyProtection="1">
      <alignment vertical="center"/>
      <protection hidden="1"/>
    </xf>
    <xf numFmtId="5" fontId="21" fillId="8" borderId="32" xfId="3" applyNumberFormat="1" applyFont="1" applyFill="1" applyBorder="1" applyProtection="1">
      <alignment vertical="center"/>
      <protection hidden="1"/>
    </xf>
    <xf numFmtId="177" fontId="21" fillId="8" borderId="77" xfId="3" applyNumberFormat="1" applyFont="1" applyFill="1" applyBorder="1" applyProtection="1">
      <alignment vertical="center"/>
      <protection hidden="1"/>
    </xf>
    <xf numFmtId="177" fontId="21" fillId="8" borderId="70" xfId="3" applyNumberFormat="1" applyFont="1" applyFill="1" applyBorder="1" applyProtection="1">
      <alignment vertical="center"/>
      <protection hidden="1"/>
    </xf>
    <xf numFmtId="5" fontId="21" fillId="8" borderId="78" xfId="3" applyNumberFormat="1" applyFont="1" applyFill="1" applyBorder="1" applyProtection="1">
      <alignment vertical="center"/>
      <protection hidden="1"/>
    </xf>
    <xf numFmtId="179" fontId="0" fillId="2" borderId="12" xfId="1" applyNumberFormat="1" applyFont="1" applyFill="1" applyBorder="1" applyAlignment="1" applyProtection="1">
      <alignment horizontal="right" vertical="center"/>
      <protection hidden="1"/>
    </xf>
    <xf numFmtId="0" fontId="0" fillId="2" borderId="95" xfId="0" applyFill="1" applyBorder="1" applyAlignment="1" applyProtection="1">
      <alignment horizontal="center" vertical="center" wrapText="1"/>
      <protection hidden="1"/>
    </xf>
    <xf numFmtId="0" fontId="0" fillId="2" borderId="96" xfId="0" applyFill="1" applyBorder="1" applyAlignment="1" applyProtection="1">
      <alignment horizontal="center" vertical="center"/>
      <protection hidden="1"/>
    </xf>
    <xf numFmtId="0" fontId="0" fillId="2" borderId="97" xfId="0" applyFill="1" applyBorder="1" applyAlignment="1" applyProtection="1">
      <alignment horizontal="center" vertical="center"/>
      <protection hidden="1"/>
    </xf>
    <xf numFmtId="0" fontId="0" fillId="2" borderId="12"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5" borderId="8" xfId="0" applyFill="1" applyBorder="1" applyAlignment="1" applyProtection="1">
      <alignment horizontal="center" vertical="center" wrapText="1"/>
      <protection hidden="1"/>
    </xf>
    <xf numFmtId="38" fontId="0" fillId="0" borderId="1" xfId="1" applyFont="1" applyBorder="1" applyAlignment="1" applyProtection="1">
      <alignment horizontal="center" vertical="center"/>
      <protection hidden="1"/>
    </xf>
    <xf numFmtId="38" fontId="0" fillId="0" borderId="12" xfId="1" applyFont="1" applyBorder="1" applyAlignment="1" applyProtection="1">
      <alignment horizontal="center" vertical="center"/>
      <protection hidden="1"/>
    </xf>
    <xf numFmtId="0" fontId="0" fillId="2" borderId="8" xfId="0" applyFill="1" applyBorder="1" applyAlignment="1" applyProtection="1">
      <alignment horizontal="center" vertical="center" wrapText="1"/>
      <protection hidden="1"/>
    </xf>
    <xf numFmtId="0" fontId="0" fillId="5" borderId="8" xfId="0" applyFill="1" applyBorder="1" applyAlignment="1" applyProtection="1">
      <alignment horizontal="center" vertical="center"/>
      <protection hidden="1"/>
    </xf>
    <xf numFmtId="0" fontId="45" fillId="5" borderId="8" xfId="0" applyFont="1" applyFill="1" applyBorder="1" applyAlignment="1" applyProtection="1">
      <alignment horizontal="center" vertical="center" wrapText="1"/>
      <protection hidden="1"/>
    </xf>
    <xf numFmtId="0" fontId="45" fillId="5" borderId="8" xfId="0" applyFont="1" applyFill="1" applyBorder="1" applyAlignment="1" applyProtection="1">
      <alignment horizontal="center" vertical="center"/>
      <protection hidden="1"/>
    </xf>
    <xf numFmtId="0" fontId="0" fillId="0" borderId="70" xfId="0" applyBorder="1" applyAlignment="1" applyProtection="1">
      <alignment horizontal="left" vertical="center"/>
      <protection hidden="1"/>
    </xf>
    <xf numFmtId="0" fontId="0" fillId="5" borderId="7" xfId="0" applyFill="1" applyBorder="1" applyAlignment="1" applyProtection="1">
      <alignment horizontal="center" vertical="center"/>
      <protection hidden="1"/>
    </xf>
    <xf numFmtId="0" fontId="0" fillId="5" borderId="9" xfId="0"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2" borderId="8" xfId="0" applyFill="1" applyBorder="1" applyAlignment="1" applyProtection="1">
      <alignment horizontal="center" vertical="center"/>
      <protection hidden="1"/>
    </xf>
    <xf numFmtId="179" fontId="0" fillId="2" borderId="1" xfId="1" applyNumberFormat="1" applyFont="1" applyFill="1" applyBorder="1" applyAlignment="1" applyProtection="1">
      <alignment horizontal="right" vertical="center"/>
      <protection hidden="1"/>
    </xf>
    <xf numFmtId="0" fontId="0" fillId="6" borderId="8" xfId="0" applyFill="1" applyBorder="1" applyAlignment="1" applyProtection="1">
      <alignment horizontal="center" vertical="center" wrapText="1"/>
      <protection hidden="1"/>
    </xf>
    <xf numFmtId="38" fontId="0" fillId="0" borderId="18" xfId="1" applyFont="1" applyBorder="1" applyAlignment="1" applyProtection="1">
      <alignment horizontal="center" vertical="center"/>
      <protection hidden="1"/>
    </xf>
    <xf numFmtId="38" fontId="0" fillId="0" borderId="80" xfId="1" applyFont="1" applyBorder="1" applyAlignment="1" applyProtection="1">
      <alignment horizontal="center" vertical="center"/>
      <protection hidden="1"/>
    </xf>
    <xf numFmtId="38" fontId="0" fillId="0" borderId="19" xfId="1" applyFont="1" applyBorder="1" applyAlignment="1" applyProtection="1">
      <alignment horizontal="center" vertical="center"/>
      <protection hidden="1"/>
    </xf>
    <xf numFmtId="0" fontId="0" fillId="5" borderId="11" xfId="0" applyFill="1" applyBorder="1" applyAlignment="1" applyProtection="1">
      <alignment horizontal="center" vertical="center"/>
      <protection hidden="1"/>
    </xf>
    <xf numFmtId="0" fontId="0" fillId="5" borderId="12" xfId="0" applyFill="1" applyBorder="1" applyAlignment="1" applyProtection="1">
      <alignment horizontal="center" vertical="center"/>
      <protection hidden="1"/>
    </xf>
    <xf numFmtId="38" fontId="0" fillId="3" borderId="1" xfId="0" applyNumberFormat="1"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3" borderId="10" xfId="0" applyFill="1" applyBorder="1" applyAlignment="1" applyProtection="1">
      <alignment horizontal="center" vertical="center"/>
      <protection hidden="1"/>
    </xf>
    <xf numFmtId="0" fontId="0" fillId="3" borderId="12" xfId="0" applyFill="1" applyBorder="1" applyAlignment="1" applyProtection="1">
      <alignment horizontal="center" vertical="center"/>
      <protection hidden="1"/>
    </xf>
    <xf numFmtId="0" fontId="0" fillId="3" borderId="14"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98" xfId="0" applyFill="1" applyBorder="1" applyAlignment="1" applyProtection="1">
      <alignment horizontal="center" vertical="center"/>
      <protection hidden="1"/>
    </xf>
    <xf numFmtId="38" fontId="0" fillId="0" borderId="99" xfId="1" applyFont="1" applyBorder="1" applyAlignment="1" applyProtection="1">
      <alignment horizontal="center" vertical="center"/>
      <protection hidden="1"/>
    </xf>
    <xf numFmtId="38" fontId="0" fillId="0" borderId="100" xfId="1" applyFont="1" applyBorder="1" applyAlignment="1" applyProtection="1">
      <alignment horizontal="center" vertical="center"/>
      <protection hidden="1"/>
    </xf>
    <xf numFmtId="38" fontId="0" fillId="0" borderId="101" xfId="1" applyFont="1" applyBorder="1" applyAlignment="1" applyProtection="1">
      <alignment horizontal="center" vertical="center"/>
      <protection hidden="1"/>
    </xf>
    <xf numFmtId="0" fontId="31" fillId="8" borderId="33" xfId="3" applyFont="1" applyFill="1" applyBorder="1" applyAlignment="1" applyProtection="1">
      <alignment horizontal="center" vertical="center"/>
      <protection hidden="1"/>
    </xf>
    <xf numFmtId="0" fontId="31" fillId="8" borderId="31" xfId="3" applyFont="1" applyFill="1" applyBorder="1" applyAlignment="1" applyProtection="1">
      <alignment horizontal="center" vertical="center"/>
      <protection hidden="1"/>
    </xf>
    <xf numFmtId="0" fontId="31" fillId="8" borderId="32" xfId="3" applyFont="1" applyFill="1" applyBorder="1" applyAlignment="1" applyProtection="1">
      <alignment horizontal="center" vertical="center"/>
      <protection hidden="1"/>
    </xf>
    <xf numFmtId="0" fontId="28" fillId="8" borderId="34" xfId="3" applyFont="1" applyFill="1" applyBorder="1" applyAlignment="1" applyProtection="1">
      <alignment horizontal="center" vertical="center"/>
      <protection hidden="1"/>
    </xf>
    <xf numFmtId="0" fontId="31" fillId="8" borderId="41" xfId="3" applyFont="1" applyFill="1" applyBorder="1" applyAlignment="1" applyProtection="1">
      <alignment horizontal="center" vertical="center"/>
      <protection hidden="1"/>
    </xf>
    <xf numFmtId="0" fontId="31" fillId="8" borderId="37" xfId="3" applyFont="1" applyFill="1" applyBorder="1" applyAlignment="1" applyProtection="1">
      <alignment horizontal="center" vertical="center"/>
      <protection hidden="1"/>
    </xf>
    <xf numFmtId="0" fontId="31" fillId="8" borderId="40" xfId="3" applyFont="1" applyFill="1" applyBorder="1" applyAlignment="1" applyProtection="1">
      <alignment horizontal="center" vertical="center"/>
      <protection hidden="1"/>
    </xf>
    <xf numFmtId="0" fontId="28" fillId="8" borderId="42" xfId="3" applyFont="1" applyFill="1" applyBorder="1" applyAlignment="1" applyProtection="1">
      <alignment horizontal="center" vertical="center"/>
      <protection hidden="1"/>
    </xf>
    <xf numFmtId="5" fontId="21" fillId="8" borderId="53" xfId="3" applyNumberFormat="1" applyFont="1" applyFill="1" applyBorder="1" applyProtection="1">
      <alignment vertical="center"/>
      <protection hidden="1"/>
    </xf>
    <xf numFmtId="5" fontId="21" fillId="8" borderId="61" xfId="3" applyNumberFormat="1" applyFont="1" applyFill="1" applyBorder="1" applyProtection="1">
      <alignment vertical="center"/>
      <protection hidden="1"/>
    </xf>
    <xf numFmtId="5" fontId="21" fillId="8" borderId="66" xfId="3" applyNumberFormat="1" applyFont="1" applyFill="1" applyBorder="1" applyProtection="1">
      <alignment vertical="center"/>
      <protection hidden="1"/>
    </xf>
    <xf numFmtId="5" fontId="21" fillId="8" borderId="34" xfId="3" applyNumberFormat="1" applyFont="1" applyFill="1" applyBorder="1" applyProtection="1">
      <alignment vertical="center"/>
      <protection hidden="1"/>
    </xf>
    <xf numFmtId="5" fontId="21" fillId="8" borderId="79" xfId="3" applyNumberFormat="1" applyFont="1" applyFill="1" applyBorder="1" applyProtection="1">
      <alignment vertical="center"/>
      <protection hidden="1"/>
    </xf>
    <xf numFmtId="38" fontId="0" fillId="3" borderId="12" xfId="1" applyFont="1" applyFill="1" applyBorder="1" applyAlignment="1" applyProtection="1">
      <alignment horizontal="center" vertical="center"/>
      <protection hidden="1"/>
    </xf>
    <xf numFmtId="38" fontId="0" fillId="3" borderId="14" xfId="1" applyFont="1" applyFill="1" applyBorder="1" applyAlignment="1" applyProtection="1">
      <alignment horizontal="center" vertical="center"/>
      <protection hidden="1"/>
    </xf>
    <xf numFmtId="178" fontId="0" fillId="4" borderId="18" xfId="1" applyNumberFormat="1" applyFont="1" applyFill="1" applyBorder="1" applyAlignment="1" applyProtection="1">
      <alignment horizontal="right" vertical="center"/>
      <protection hidden="1"/>
    </xf>
    <xf numFmtId="178" fontId="0" fillId="4" borderId="80" xfId="1" applyNumberFormat="1" applyFont="1" applyFill="1" applyBorder="1" applyAlignment="1" applyProtection="1">
      <alignment horizontal="right" vertical="center"/>
      <protection hidden="1"/>
    </xf>
    <xf numFmtId="178" fontId="0" fillId="4" borderId="19" xfId="1" applyNumberFormat="1" applyFont="1" applyFill="1" applyBorder="1" applyAlignment="1" applyProtection="1">
      <alignment horizontal="right" vertical="center"/>
      <protection hidden="1"/>
    </xf>
    <xf numFmtId="0" fontId="0" fillId="4" borderId="95" xfId="0" applyFill="1" applyBorder="1" applyAlignment="1" applyProtection="1">
      <alignment horizontal="center" vertical="center"/>
      <protection hidden="1"/>
    </xf>
    <xf numFmtId="0" fontId="0" fillId="4" borderId="96" xfId="0" applyFill="1" applyBorder="1" applyAlignment="1" applyProtection="1">
      <alignment horizontal="center" vertical="center"/>
      <protection hidden="1"/>
    </xf>
    <xf numFmtId="0" fontId="0" fillId="4" borderId="97" xfId="0" applyFill="1" applyBorder="1" applyAlignment="1" applyProtection="1">
      <alignment horizontal="center" vertical="center"/>
      <protection hidden="1"/>
    </xf>
    <xf numFmtId="0" fontId="0" fillId="4" borderId="8" xfId="0" applyFill="1" applyBorder="1" applyAlignment="1" applyProtection="1">
      <alignment horizontal="center" vertical="center" wrapText="1"/>
      <protection hidden="1"/>
    </xf>
    <xf numFmtId="0" fontId="0" fillId="3" borderId="8" xfId="0" applyFill="1" applyBorder="1" applyAlignment="1" applyProtection="1">
      <alignment horizontal="center" vertical="center" wrapText="1"/>
      <protection hidden="1"/>
    </xf>
    <xf numFmtId="0" fontId="0" fillId="3" borderId="98" xfId="0" applyFill="1" applyBorder="1" applyAlignment="1" applyProtection="1">
      <alignment horizontal="center" vertical="center" wrapText="1"/>
      <protection hidden="1"/>
    </xf>
    <xf numFmtId="178" fontId="0" fillId="4" borderId="104" xfId="1" applyNumberFormat="1" applyFont="1" applyFill="1" applyBorder="1" applyAlignment="1" applyProtection="1">
      <alignment horizontal="right" vertical="center"/>
      <protection hidden="1"/>
    </xf>
    <xf numFmtId="178" fontId="0" fillId="4" borderId="13" xfId="1" applyNumberFormat="1" applyFont="1" applyFill="1" applyBorder="1" applyAlignment="1" applyProtection="1">
      <alignment horizontal="right" vertical="center"/>
      <protection hidden="1"/>
    </xf>
    <xf numFmtId="178" fontId="0" fillId="4" borderId="105" xfId="1" applyNumberFormat="1" applyFont="1" applyFill="1" applyBorder="1" applyAlignment="1" applyProtection="1">
      <alignment horizontal="right" vertical="center"/>
      <protection hidden="1"/>
    </xf>
    <xf numFmtId="0" fontId="0" fillId="4" borderId="103" xfId="0" applyFill="1" applyBorder="1" applyAlignment="1" applyProtection="1">
      <alignment horizontal="center" vertical="center"/>
      <protection hidden="1"/>
    </xf>
    <xf numFmtId="0" fontId="0" fillId="3" borderId="103" xfId="0" applyFill="1" applyBorder="1" applyAlignment="1" applyProtection="1">
      <alignment horizontal="center" vertical="center"/>
      <protection hidden="1"/>
    </xf>
    <xf numFmtId="0" fontId="0" fillId="3" borderId="94" xfId="0" applyFill="1" applyBorder="1" applyAlignment="1" applyProtection="1">
      <alignment horizontal="center" vertical="center"/>
      <protection hidden="1"/>
    </xf>
    <xf numFmtId="0" fontId="0" fillId="5" borderId="102" xfId="0" applyFill="1" applyBorder="1" applyAlignment="1" applyProtection="1">
      <alignment horizontal="center" vertical="center"/>
      <protection hidden="1"/>
    </xf>
    <xf numFmtId="0" fontId="0" fillId="5" borderId="103" xfId="0"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38" fontId="0" fillId="3" borderId="20" xfId="1" applyFont="1" applyFill="1" applyBorder="1" applyAlignment="1" applyProtection="1">
      <alignment horizontal="center" vertical="center"/>
      <protection hidden="1"/>
    </xf>
    <xf numFmtId="38" fontId="0" fillId="3" borderId="106" xfId="1" applyFont="1" applyFill="1" applyBorder="1" applyAlignment="1" applyProtection="1">
      <alignment horizontal="center" vertical="center"/>
      <protection hidden="1"/>
    </xf>
    <xf numFmtId="38" fontId="0" fillId="3" borderId="1" xfId="1" applyFont="1" applyFill="1" applyBorder="1" applyAlignment="1" applyProtection="1">
      <alignment horizontal="center" vertical="center"/>
      <protection hidden="1"/>
    </xf>
    <xf numFmtId="38" fontId="0" fillId="3" borderId="10" xfId="1" applyFont="1" applyFill="1" applyBorder="1" applyAlignment="1" applyProtection="1">
      <alignment horizontal="center" vertical="center"/>
      <protection hidden="1"/>
    </xf>
    <xf numFmtId="178" fontId="0" fillId="4" borderId="18" xfId="1" applyNumberFormat="1" applyFont="1" applyFill="1" applyBorder="1" applyAlignment="1" applyProtection="1">
      <alignment horizontal="center" vertical="center"/>
      <protection hidden="1"/>
    </xf>
    <xf numFmtId="178" fontId="0" fillId="4" borderId="80" xfId="1" applyNumberFormat="1" applyFont="1" applyFill="1" applyBorder="1" applyAlignment="1" applyProtection="1">
      <alignment horizontal="center" vertical="center"/>
      <protection hidden="1"/>
    </xf>
    <xf numFmtId="178" fontId="0" fillId="4" borderId="19" xfId="1" applyNumberFormat="1" applyFont="1" applyFill="1" applyBorder="1" applyAlignment="1" applyProtection="1">
      <alignment horizontal="center" vertical="center"/>
      <protection hidden="1"/>
    </xf>
    <xf numFmtId="40" fontId="0" fillId="4" borderId="1" xfId="0" applyNumberFormat="1" applyFill="1" applyBorder="1" applyAlignment="1" applyProtection="1">
      <alignment horizontal="center" vertical="center"/>
      <protection hidden="1"/>
    </xf>
    <xf numFmtId="178" fontId="0" fillId="4" borderId="99" xfId="1" applyNumberFormat="1" applyFont="1" applyFill="1" applyBorder="1" applyAlignment="1" applyProtection="1">
      <alignment horizontal="right" vertical="center"/>
      <protection hidden="1"/>
    </xf>
    <xf numFmtId="178" fontId="0" fillId="4" borderId="100" xfId="1" applyNumberFormat="1" applyFont="1" applyFill="1" applyBorder="1" applyAlignment="1" applyProtection="1">
      <alignment horizontal="right" vertical="center"/>
      <protection hidden="1"/>
    </xf>
    <xf numFmtId="178" fontId="0" fillId="4" borderId="101" xfId="1" applyNumberFormat="1" applyFont="1" applyFill="1" applyBorder="1" applyAlignment="1" applyProtection="1">
      <alignment horizontal="right" vertical="center"/>
      <protection hidden="1"/>
    </xf>
    <xf numFmtId="0" fontId="0" fillId="4" borderId="12" xfId="0" applyFill="1" applyBorder="1" applyAlignment="1" applyProtection="1">
      <alignment horizontal="center" vertical="center"/>
      <protection hidden="1"/>
    </xf>
    <xf numFmtId="0" fontId="28" fillId="12" borderId="21" xfId="3" applyFont="1" applyFill="1" applyBorder="1" applyAlignment="1" applyProtection="1">
      <alignment horizontal="center" vertical="center"/>
      <protection hidden="1"/>
    </xf>
    <xf numFmtId="0" fontId="28" fillId="12" borderId="22" xfId="3" applyFont="1" applyFill="1" applyBorder="1" applyAlignment="1" applyProtection="1">
      <alignment horizontal="center" vertical="center"/>
      <protection hidden="1"/>
    </xf>
    <xf numFmtId="0" fontId="28" fillId="12" borderId="85" xfId="3" applyFont="1" applyFill="1" applyBorder="1" applyAlignment="1" applyProtection="1">
      <alignment horizontal="center" vertical="center"/>
      <protection hidden="1"/>
    </xf>
    <xf numFmtId="0" fontId="25" fillId="10" borderId="28" xfId="3" applyFont="1" applyFill="1" applyBorder="1" applyAlignment="1" applyProtection="1">
      <alignment horizontal="center" vertical="center"/>
      <protection hidden="1"/>
    </xf>
    <xf numFmtId="0" fontId="25" fillId="10" borderId="0" xfId="3" applyFont="1" applyFill="1" applyAlignment="1" applyProtection="1">
      <alignment horizontal="center" vertical="center"/>
      <protection hidden="1"/>
    </xf>
    <xf numFmtId="0" fontId="25" fillId="10" borderId="36" xfId="3" applyFont="1" applyFill="1" applyBorder="1" applyAlignment="1" applyProtection="1">
      <alignment horizontal="center" vertical="center"/>
      <protection hidden="1"/>
    </xf>
    <xf numFmtId="0" fontId="25" fillId="10" borderId="59" xfId="3" applyFont="1" applyFill="1" applyBorder="1" applyAlignment="1" applyProtection="1">
      <alignment horizontal="center" vertical="center" wrapText="1"/>
      <protection hidden="1"/>
    </xf>
    <xf numFmtId="0" fontId="25" fillId="10" borderId="0" xfId="3" applyFont="1" applyFill="1" applyAlignment="1" applyProtection="1">
      <alignment horizontal="center" vertical="center" wrapText="1"/>
      <protection hidden="1"/>
    </xf>
    <xf numFmtId="0" fontId="25" fillId="10" borderId="61" xfId="3" applyFont="1" applyFill="1" applyBorder="1" applyAlignment="1" applyProtection="1">
      <alignment horizontal="center" vertical="center" wrapText="1"/>
      <protection hidden="1"/>
    </xf>
    <xf numFmtId="0" fontId="28" fillId="12" borderId="35" xfId="3" applyFont="1" applyFill="1" applyBorder="1" applyAlignment="1" applyProtection="1">
      <alignment horizontal="center" vertical="center"/>
      <protection hidden="1"/>
    </xf>
    <xf numFmtId="0" fontId="28" fillId="12" borderId="31" xfId="3" applyFont="1" applyFill="1" applyBorder="1" applyAlignment="1" applyProtection="1">
      <alignment horizontal="center" vertical="center"/>
      <protection hidden="1"/>
    </xf>
    <xf numFmtId="0" fontId="28" fillId="12" borderId="34" xfId="3" applyFont="1" applyFill="1" applyBorder="1" applyAlignment="1" applyProtection="1">
      <alignment horizontal="center" vertical="center"/>
      <protection hidden="1"/>
    </xf>
    <xf numFmtId="0" fontId="28" fillId="12" borderId="36" xfId="3" applyFont="1" applyFill="1" applyBorder="1" applyAlignment="1" applyProtection="1">
      <alignment horizontal="center" vertical="center"/>
      <protection hidden="1"/>
    </xf>
    <xf numFmtId="0" fontId="28" fillId="12" borderId="37" xfId="3" applyFont="1" applyFill="1" applyBorder="1" applyAlignment="1" applyProtection="1">
      <alignment horizontal="center" vertical="center"/>
      <protection hidden="1"/>
    </xf>
    <xf numFmtId="0" fontId="28" fillId="12" borderId="42" xfId="3" applyFont="1" applyFill="1" applyBorder="1" applyAlignment="1" applyProtection="1">
      <alignment horizontal="center" vertical="center"/>
      <protection hidden="1"/>
    </xf>
    <xf numFmtId="0" fontId="25" fillId="10" borderId="27" xfId="3" applyFont="1" applyFill="1" applyBorder="1" applyAlignment="1" applyProtection="1">
      <alignment horizontal="center" vertical="center" wrapText="1"/>
      <protection hidden="1"/>
    </xf>
    <xf numFmtId="0" fontId="28" fillId="11" borderId="21" xfId="3" applyFont="1" applyFill="1" applyBorder="1" applyAlignment="1" applyProtection="1">
      <alignment horizontal="center" vertical="center"/>
      <protection hidden="1"/>
    </xf>
    <xf numFmtId="0" fontId="28" fillId="11" borderId="22" xfId="3" applyFont="1" applyFill="1" applyBorder="1" applyAlignment="1" applyProtection="1">
      <alignment horizontal="center" vertical="center"/>
      <protection hidden="1"/>
    </xf>
    <xf numFmtId="177" fontId="21" fillId="10" borderId="91" xfId="3" applyNumberFormat="1" applyFont="1" applyFill="1" applyBorder="1" applyProtection="1">
      <alignment vertical="center"/>
      <protection hidden="1"/>
    </xf>
    <xf numFmtId="177" fontId="21" fillId="10" borderId="51" xfId="3" applyNumberFormat="1" applyFont="1" applyFill="1" applyBorder="1" applyProtection="1">
      <alignment vertical="center"/>
      <protection hidden="1"/>
    </xf>
    <xf numFmtId="0" fontId="25" fillId="7" borderId="88" xfId="3" applyFont="1" applyFill="1" applyBorder="1" applyAlignment="1" applyProtection="1">
      <alignment horizontal="center" vertical="center"/>
      <protection hidden="1"/>
    </xf>
    <xf numFmtId="0" fontId="25" fillId="7" borderId="89" xfId="3" applyFont="1" applyFill="1" applyBorder="1" applyAlignment="1" applyProtection="1">
      <alignment horizontal="center" vertical="center"/>
      <protection hidden="1"/>
    </xf>
    <xf numFmtId="0" fontId="25" fillId="7" borderId="90" xfId="3" applyFont="1" applyFill="1" applyBorder="1" applyAlignment="1" applyProtection="1">
      <alignment horizontal="center" vertical="center"/>
      <protection hidden="1"/>
    </xf>
    <xf numFmtId="177" fontId="21" fillId="10" borderId="54" xfId="3" applyNumberFormat="1" applyFont="1" applyFill="1" applyBorder="1" applyProtection="1">
      <alignment vertical="center"/>
      <protection hidden="1"/>
    </xf>
    <xf numFmtId="177" fontId="21" fillId="0" borderId="54" xfId="3" applyNumberFormat="1" applyFont="1" applyBorder="1" applyProtection="1">
      <alignment vertical="center"/>
      <protection hidden="1"/>
    </xf>
    <xf numFmtId="177" fontId="21" fillId="0" borderId="91" xfId="3" applyNumberFormat="1" applyFont="1" applyBorder="1" applyProtection="1">
      <alignment vertical="center"/>
      <protection hidden="1"/>
    </xf>
    <xf numFmtId="177" fontId="21" fillId="10" borderId="50" xfId="3" applyNumberFormat="1" applyFont="1" applyFill="1" applyBorder="1" applyProtection="1">
      <alignment vertical="center"/>
      <protection hidden="1"/>
    </xf>
    <xf numFmtId="177" fontId="21" fillId="0" borderId="71" xfId="3" applyNumberFormat="1" applyFont="1" applyBorder="1" applyProtection="1">
      <alignment vertical="center"/>
      <protection hidden="1"/>
    </xf>
    <xf numFmtId="177" fontId="21" fillId="0" borderId="72" xfId="3" applyNumberFormat="1" applyFont="1" applyBorder="1" applyProtection="1">
      <alignment vertical="center"/>
      <protection hidden="1"/>
    </xf>
    <xf numFmtId="177" fontId="21" fillId="10" borderId="21" xfId="3" quotePrefix="1" applyNumberFormat="1" applyFont="1" applyFill="1" applyBorder="1" applyAlignment="1" applyProtection="1">
      <alignment horizontal="center" vertical="center"/>
      <protection hidden="1"/>
    </xf>
    <xf numFmtId="177" fontId="21" fillId="10" borderId="22" xfId="3" applyNumberFormat="1" applyFont="1" applyFill="1" applyBorder="1" applyAlignment="1" applyProtection="1">
      <alignment horizontal="center" vertical="center"/>
      <protection hidden="1"/>
    </xf>
    <xf numFmtId="177" fontId="21" fillId="10" borderId="87" xfId="3" applyNumberFormat="1" applyFont="1" applyFill="1" applyBorder="1" applyAlignment="1" applyProtection="1">
      <alignment horizontal="center" vertical="center"/>
      <protection hidden="1"/>
    </xf>
    <xf numFmtId="177" fontId="21" fillId="10" borderId="22" xfId="3" applyNumberFormat="1" applyFont="1" applyFill="1" applyBorder="1" applyProtection="1">
      <alignment vertical="center"/>
      <protection hidden="1"/>
    </xf>
    <xf numFmtId="177" fontId="21" fillId="0" borderId="21" xfId="3" quotePrefix="1" applyNumberFormat="1" applyFont="1" applyBorder="1" applyAlignment="1" applyProtection="1">
      <alignment horizontal="center" vertical="center"/>
      <protection hidden="1"/>
    </xf>
    <xf numFmtId="177" fontId="21" fillId="10" borderId="84" xfId="3" quotePrefix="1" applyNumberFormat="1" applyFont="1" applyFill="1" applyBorder="1" applyAlignment="1" applyProtection="1">
      <alignment horizontal="center" vertical="center"/>
      <protection hidden="1"/>
    </xf>
    <xf numFmtId="177" fontId="21" fillId="10" borderId="80" xfId="3" applyNumberFormat="1" applyFont="1" applyFill="1" applyBorder="1" applyAlignment="1" applyProtection="1">
      <alignment horizontal="center" vertical="center"/>
      <protection hidden="1"/>
    </xf>
    <xf numFmtId="177" fontId="21" fillId="10" borderId="19" xfId="3" applyNumberFormat="1" applyFont="1" applyFill="1" applyBorder="1" applyAlignment="1" applyProtection="1">
      <alignment horizontal="center" vertical="center"/>
      <protection hidden="1"/>
    </xf>
    <xf numFmtId="0" fontId="25" fillId="8" borderId="88" xfId="3" applyFont="1" applyFill="1" applyBorder="1" applyAlignment="1" applyProtection="1">
      <alignment horizontal="center" vertical="center"/>
      <protection hidden="1"/>
    </xf>
    <xf numFmtId="0" fontId="25" fillId="8" borderId="22" xfId="3" applyFont="1" applyFill="1" applyBorder="1" applyAlignment="1" applyProtection="1">
      <alignment horizontal="center" vertical="center"/>
      <protection hidden="1"/>
    </xf>
    <xf numFmtId="0" fontId="25" fillId="8" borderId="23" xfId="3" applyFont="1" applyFill="1" applyBorder="1" applyAlignment="1" applyProtection="1">
      <alignment horizontal="center" vertical="center"/>
      <protection hidden="1"/>
    </xf>
    <xf numFmtId="0" fontId="0" fillId="7" borderId="1" xfId="0" applyFill="1" applyBorder="1" applyAlignment="1" applyProtection="1">
      <alignment horizontal="center" vertical="center" wrapText="1"/>
      <protection hidden="1"/>
    </xf>
    <xf numFmtId="177" fontId="21" fillId="10" borderId="18" xfId="3" quotePrefix="1" applyNumberFormat="1" applyFont="1" applyFill="1" applyBorder="1" applyAlignment="1" applyProtection="1">
      <alignment horizontal="center" vertical="center"/>
      <protection hidden="1"/>
    </xf>
    <xf numFmtId="177" fontId="21" fillId="10" borderId="83" xfId="3" applyNumberFormat="1" applyFont="1" applyFill="1" applyBorder="1" applyAlignment="1" applyProtection="1">
      <alignment horizontal="center" vertical="center"/>
      <protection hidden="1"/>
    </xf>
    <xf numFmtId="177" fontId="21" fillId="0" borderId="18" xfId="3" quotePrefix="1" applyNumberFormat="1" applyFont="1" applyBorder="1" applyAlignment="1" applyProtection="1">
      <alignment horizontal="center" vertical="center"/>
      <protection hidden="1"/>
    </xf>
    <xf numFmtId="177" fontId="21" fillId="0" borderId="80" xfId="3" quotePrefix="1" applyNumberFormat="1" applyFont="1" applyBorder="1" applyAlignment="1" applyProtection="1">
      <alignment horizontal="center" vertical="center"/>
      <protection hidden="1"/>
    </xf>
    <xf numFmtId="0" fontId="25" fillId="8" borderId="93" xfId="3" applyFont="1" applyFill="1" applyBorder="1" applyAlignment="1" applyProtection="1">
      <alignment horizontal="center" vertical="center"/>
      <protection hidden="1"/>
    </xf>
    <xf numFmtId="179" fontId="0" fillId="13" borderId="1" xfId="1" applyNumberFormat="1" applyFont="1" applyFill="1" applyBorder="1" applyAlignment="1" applyProtection="1">
      <alignment horizontal="center" vertical="center"/>
      <protection hidden="1"/>
    </xf>
    <xf numFmtId="38" fontId="0" fillId="0" borderId="109" xfId="1" applyFont="1" applyBorder="1" applyAlignment="1" applyProtection="1">
      <alignment horizontal="center" vertical="center"/>
      <protection hidden="1"/>
    </xf>
    <xf numFmtId="0" fontId="0" fillId="7" borderId="1" xfId="0" applyFill="1" applyBorder="1" applyAlignment="1" applyProtection="1">
      <alignment horizontal="center" vertical="center"/>
      <protection hidden="1"/>
    </xf>
    <xf numFmtId="38" fontId="0" fillId="0" borderId="110" xfId="1" applyFont="1" applyBorder="1" applyAlignment="1" applyProtection="1">
      <alignment horizontal="center" vertical="center"/>
      <protection hidden="1"/>
    </xf>
    <xf numFmtId="0" fontId="0" fillId="3" borderId="18" xfId="0" applyFill="1" applyBorder="1" applyAlignment="1" applyProtection="1">
      <alignment horizontal="center" vertical="center"/>
      <protection hidden="1"/>
    </xf>
    <xf numFmtId="0" fontId="0" fillId="3" borderId="80"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4" borderId="1" xfId="0" applyFill="1" applyBorder="1" applyAlignment="1" applyProtection="1">
      <alignment horizontal="center" vertical="center" wrapText="1"/>
      <protection hidden="1"/>
    </xf>
    <xf numFmtId="178" fontId="0" fillId="13" borderId="20" xfId="1" applyNumberFormat="1" applyFont="1" applyFill="1" applyBorder="1" applyAlignment="1" applyProtection="1">
      <alignment horizontal="center" vertical="center"/>
      <protection hidden="1"/>
    </xf>
    <xf numFmtId="0" fontId="0" fillId="8" borderId="0" xfId="0" applyFill="1" applyBorder="1" applyAlignment="1" applyProtection="1">
      <alignment horizontal="left" vertical="top" wrapText="1"/>
      <protection hidden="1"/>
    </xf>
  </cellXfs>
  <cellStyles count="4">
    <cellStyle name="パーセント" xfId="2" builtinId="5"/>
    <cellStyle name="桁区切り" xfId="1" builtinId="6"/>
    <cellStyle name="標準" xfId="0" builtinId="0"/>
    <cellStyle name="標準 4" xfId="3" xr:uid="{F95410B3-FAAF-47AB-837A-2AB990583CF8}"/>
  </cellStyles>
  <dxfs count="0"/>
  <tableStyles count="0" defaultTableStyle="TableStyleMedium2" defaultPivotStyle="PivotStyleLight16"/>
  <colors>
    <mruColors>
      <color rgb="FFFFCCFF"/>
      <color rgb="FFFFFF99"/>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22825;&#31354;&#29575;&#20182;!A33"/><Relationship Id="rId2" Type="http://schemas.openxmlformats.org/officeDocument/2006/relationships/hyperlink" Target="#&#27083;&#36896;&#23529;&#26619;&#26009;!A34"/><Relationship Id="rId1" Type="http://schemas.openxmlformats.org/officeDocument/2006/relationships/hyperlink" Target="#&#22522;&#26412;&#25163;&#25968;&#26009;!A45"/><Relationship Id="rId4" Type="http://schemas.openxmlformats.org/officeDocument/2006/relationships/hyperlink" Target="#&#20013;&#38291;&#12539;&#23436;&#20102;&#26908;&#26619;!A38"/></Relationships>
</file>

<file path=xl/drawings/_rels/drawing2.xml.rels><?xml version="1.0" encoding="UTF-8" standalone="yes"?>
<Relationships xmlns="http://schemas.openxmlformats.org/package/2006/relationships"><Relationship Id="rId1" Type="http://schemas.openxmlformats.org/officeDocument/2006/relationships/hyperlink" Target="#&#31639;&#23450;&#34920;!A1"/></Relationships>
</file>

<file path=xl/drawings/_rels/drawing3.xml.rels><?xml version="1.0" encoding="UTF-8" standalone="yes"?>
<Relationships xmlns="http://schemas.openxmlformats.org/package/2006/relationships"><Relationship Id="rId1" Type="http://schemas.openxmlformats.org/officeDocument/2006/relationships/hyperlink" Target="#&#31639;&#23450;&#34920;!A1"/></Relationships>
</file>

<file path=xl/drawings/_rels/drawing4.xml.rels><?xml version="1.0" encoding="UTF-8" standalone="yes"?>
<Relationships xmlns="http://schemas.openxmlformats.org/package/2006/relationships"><Relationship Id="rId1" Type="http://schemas.openxmlformats.org/officeDocument/2006/relationships/hyperlink" Target="#&#31639;&#23450;&#34920;!A1"/></Relationships>
</file>

<file path=xl/drawings/_rels/drawing5.xml.rels><?xml version="1.0" encoding="UTF-8" standalone="yes"?>
<Relationships xmlns="http://schemas.openxmlformats.org/package/2006/relationships"><Relationship Id="rId1" Type="http://schemas.openxmlformats.org/officeDocument/2006/relationships/hyperlink" Target="#&#31639;&#23450;&#34920;!A1"/></Relationships>
</file>

<file path=xl/drawings/drawing1.xml><?xml version="1.0" encoding="utf-8"?>
<xdr:wsDr xmlns:xdr="http://schemas.openxmlformats.org/drawingml/2006/spreadsheetDrawing" xmlns:a="http://schemas.openxmlformats.org/drawingml/2006/main">
  <xdr:twoCellAnchor>
    <xdr:from>
      <xdr:col>10</xdr:col>
      <xdr:colOff>463550</xdr:colOff>
      <xdr:row>5</xdr:row>
      <xdr:rowOff>234950</xdr:rowOff>
    </xdr:from>
    <xdr:to>
      <xdr:col>11</xdr:col>
      <xdr:colOff>336550</xdr:colOff>
      <xdr:row>7</xdr:row>
      <xdr:rowOff>50800</xdr:rowOff>
    </xdr:to>
    <xdr:sp macro="" textlink="">
      <xdr:nvSpPr>
        <xdr:cNvPr id="2" name="四角形: 角を丸くする 1">
          <a:hlinkClick xmlns:r="http://schemas.openxmlformats.org/officeDocument/2006/relationships" r:id="rId1" tooltip="基本手数料"/>
          <a:extLst>
            <a:ext uri="{FF2B5EF4-FFF2-40B4-BE49-F238E27FC236}">
              <a16:creationId xmlns:a16="http://schemas.microsoft.com/office/drawing/2014/main" id="{00000000-0008-0000-0000-000002000000}"/>
            </a:ext>
          </a:extLst>
        </xdr:cNvPr>
        <xdr:cNvSpPr/>
      </xdr:nvSpPr>
      <xdr:spPr>
        <a:xfrm>
          <a:off x="7442200" y="977900"/>
          <a:ext cx="717550" cy="3302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内　訳</a:t>
          </a:r>
        </a:p>
      </xdr:txBody>
    </xdr:sp>
    <xdr:clientData/>
  </xdr:twoCellAnchor>
  <xdr:twoCellAnchor>
    <xdr:from>
      <xdr:col>10</xdr:col>
      <xdr:colOff>482600</xdr:colOff>
      <xdr:row>11</xdr:row>
      <xdr:rowOff>9525</xdr:rowOff>
    </xdr:from>
    <xdr:to>
      <xdr:col>11</xdr:col>
      <xdr:colOff>336550</xdr:colOff>
      <xdr:row>12</xdr:row>
      <xdr:rowOff>76199</xdr:rowOff>
    </xdr:to>
    <xdr:sp macro="" textlink="">
      <xdr:nvSpPr>
        <xdr:cNvPr id="4" name="四角形: 角を丸くする 3">
          <a:hlinkClick xmlns:r="http://schemas.openxmlformats.org/officeDocument/2006/relationships" r:id="rId2" tooltip="構造審査料"/>
          <a:extLst>
            <a:ext uri="{FF2B5EF4-FFF2-40B4-BE49-F238E27FC236}">
              <a16:creationId xmlns:a16="http://schemas.microsoft.com/office/drawing/2014/main" id="{EF169461-D2DB-433B-AF5E-34C24F886DE6}"/>
            </a:ext>
          </a:extLst>
        </xdr:cNvPr>
        <xdr:cNvSpPr/>
      </xdr:nvSpPr>
      <xdr:spPr>
        <a:xfrm>
          <a:off x="8378825" y="2066925"/>
          <a:ext cx="701675" cy="314324"/>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内　訳</a:t>
          </a:r>
        </a:p>
      </xdr:txBody>
    </xdr:sp>
    <xdr:clientData/>
  </xdr:twoCellAnchor>
  <xdr:twoCellAnchor>
    <xdr:from>
      <xdr:col>10</xdr:col>
      <xdr:colOff>469900</xdr:colOff>
      <xdr:row>18</xdr:row>
      <xdr:rowOff>209549</xdr:rowOff>
    </xdr:from>
    <xdr:to>
      <xdr:col>11</xdr:col>
      <xdr:colOff>342900</xdr:colOff>
      <xdr:row>20</xdr:row>
      <xdr:rowOff>161364</xdr:rowOff>
    </xdr:to>
    <xdr:sp macro="" textlink="">
      <xdr:nvSpPr>
        <xdr:cNvPr id="5" name="四角形: 角を丸くする 4">
          <a:hlinkClick xmlns:r="http://schemas.openxmlformats.org/officeDocument/2006/relationships" r:id="rId3" tooltip="天空率ほか"/>
          <a:extLst>
            <a:ext uri="{FF2B5EF4-FFF2-40B4-BE49-F238E27FC236}">
              <a16:creationId xmlns:a16="http://schemas.microsoft.com/office/drawing/2014/main" id="{ACB750A4-431C-4303-8C43-E46044506D0F}"/>
            </a:ext>
          </a:extLst>
        </xdr:cNvPr>
        <xdr:cNvSpPr/>
      </xdr:nvSpPr>
      <xdr:spPr>
        <a:xfrm>
          <a:off x="7794065" y="3732678"/>
          <a:ext cx="715682" cy="328333"/>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内　訳</a:t>
          </a:r>
        </a:p>
      </xdr:txBody>
    </xdr:sp>
    <xdr:clientData/>
  </xdr:twoCellAnchor>
  <xdr:twoCellAnchor>
    <xdr:from>
      <xdr:col>10</xdr:col>
      <xdr:colOff>190500</xdr:colOff>
      <xdr:row>16</xdr:row>
      <xdr:rowOff>69850</xdr:rowOff>
    </xdr:from>
    <xdr:to>
      <xdr:col>10</xdr:col>
      <xdr:colOff>368300</xdr:colOff>
      <xdr:row>23</xdr:row>
      <xdr:rowOff>0</xdr:rowOff>
    </xdr:to>
    <xdr:sp macro="" textlink="">
      <xdr:nvSpPr>
        <xdr:cNvPr id="3" name="右中かっこ 2">
          <a:extLst>
            <a:ext uri="{FF2B5EF4-FFF2-40B4-BE49-F238E27FC236}">
              <a16:creationId xmlns:a16="http://schemas.microsoft.com/office/drawing/2014/main" id="{092765CD-E251-BAC5-D7E4-245A03300731}"/>
            </a:ext>
          </a:extLst>
        </xdr:cNvPr>
        <xdr:cNvSpPr/>
      </xdr:nvSpPr>
      <xdr:spPr>
        <a:xfrm>
          <a:off x="8086725" y="3251200"/>
          <a:ext cx="177800" cy="1311275"/>
        </a:xfrm>
        <a:prstGeom prst="rightBrace">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493059</xdr:colOff>
      <xdr:row>39</xdr:row>
      <xdr:rowOff>227292</xdr:rowOff>
    </xdr:from>
    <xdr:to>
      <xdr:col>11</xdr:col>
      <xdr:colOff>366059</xdr:colOff>
      <xdr:row>41</xdr:row>
      <xdr:rowOff>53601</xdr:rowOff>
    </xdr:to>
    <xdr:sp macro="" textlink="">
      <xdr:nvSpPr>
        <xdr:cNvPr id="6" name="四角形: 角を丸くする 5">
          <a:hlinkClick xmlns:r="http://schemas.openxmlformats.org/officeDocument/2006/relationships" r:id="rId4" tooltip="中間・完了検査"/>
          <a:extLst>
            <a:ext uri="{FF2B5EF4-FFF2-40B4-BE49-F238E27FC236}">
              <a16:creationId xmlns:a16="http://schemas.microsoft.com/office/drawing/2014/main" id="{4ADF15D5-85F4-48C1-AEF5-73299E476EAC}"/>
            </a:ext>
          </a:extLst>
        </xdr:cNvPr>
        <xdr:cNvSpPr/>
      </xdr:nvSpPr>
      <xdr:spPr>
        <a:xfrm>
          <a:off x="8389284" y="7571067"/>
          <a:ext cx="720725" cy="340659"/>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内　訳</a:t>
          </a:r>
        </a:p>
      </xdr:txBody>
    </xdr:sp>
    <xdr:clientData/>
  </xdr:twoCellAnchor>
  <xdr:twoCellAnchor>
    <xdr:from>
      <xdr:col>10</xdr:col>
      <xdr:colOff>161364</xdr:colOff>
      <xdr:row>35</xdr:row>
      <xdr:rowOff>26895</xdr:rowOff>
    </xdr:from>
    <xdr:to>
      <xdr:col>10</xdr:col>
      <xdr:colOff>371475</xdr:colOff>
      <xdr:row>45</xdr:row>
      <xdr:rowOff>0</xdr:rowOff>
    </xdr:to>
    <xdr:sp macro="" textlink="">
      <xdr:nvSpPr>
        <xdr:cNvPr id="7" name="右中かっこ 6">
          <a:extLst>
            <a:ext uri="{FF2B5EF4-FFF2-40B4-BE49-F238E27FC236}">
              <a16:creationId xmlns:a16="http://schemas.microsoft.com/office/drawing/2014/main" id="{88F0E8AB-9695-433A-B0F2-EF6D5869E82F}"/>
            </a:ext>
          </a:extLst>
        </xdr:cNvPr>
        <xdr:cNvSpPr/>
      </xdr:nvSpPr>
      <xdr:spPr>
        <a:xfrm>
          <a:off x="8057589" y="6637245"/>
          <a:ext cx="210111" cy="2163856"/>
        </a:xfrm>
        <a:prstGeom prst="rightBrace">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9</xdr:row>
      <xdr:rowOff>28576</xdr:rowOff>
    </xdr:from>
    <xdr:to>
      <xdr:col>10</xdr:col>
      <xdr:colOff>349250</xdr:colOff>
      <xdr:row>14</xdr:row>
      <xdr:rowOff>1</xdr:rowOff>
    </xdr:to>
    <xdr:sp macro="" textlink="">
      <xdr:nvSpPr>
        <xdr:cNvPr id="9" name="右中かっこ 8">
          <a:extLst>
            <a:ext uri="{FF2B5EF4-FFF2-40B4-BE49-F238E27FC236}">
              <a16:creationId xmlns:a16="http://schemas.microsoft.com/office/drawing/2014/main" id="{3F4E3111-B278-49A1-8290-D3A79501E8DB}"/>
            </a:ext>
          </a:extLst>
        </xdr:cNvPr>
        <xdr:cNvSpPr/>
      </xdr:nvSpPr>
      <xdr:spPr>
        <a:xfrm>
          <a:off x="8086725" y="1590676"/>
          <a:ext cx="158750" cy="1219200"/>
        </a:xfrm>
        <a:prstGeom prst="rightBrace">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190500</xdr:colOff>
      <xdr:row>42</xdr:row>
      <xdr:rowOff>152400</xdr:rowOff>
    </xdr:from>
    <xdr:to>
      <xdr:col>21</xdr:col>
      <xdr:colOff>74748</xdr:colOff>
      <xdr:row>44</xdr:row>
      <xdr:rowOff>227695</xdr:rowOff>
    </xdr:to>
    <xdr:sp macro="" textlink="">
      <xdr:nvSpPr>
        <xdr:cNvPr id="4" name="楕円 3">
          <a:hlinkClick xmlns:r="http://schemas.openxmlformats.org/officeDocument/2006/relationships" r:id="rId1" tooltip="算定表"/>
          <a:extLst>
            <a:ext uri="{FF2B5EF4-FFF2-40B4-BE49-F238E27FC236}">
              <a16:creationId xmlns:a16="http://schemas.microsoft.com/office/drawing/2014/main" id="{CF09D822-0E04-4EAA-A176-DBDEB07D139C}"/>
            </a:ext>
          </a:extLst>
        </xdr:cNvPr>
        <xdr:cNvSpPr/>
      </xdr:nvSpPr>
      <xdr:spPr>
        <a:xfrm>
          <a:off x="4206240" y="9220200"/>
          <a:ext cx="829128" cy="532495"/>
        </a:xfrm>
        <a:prstGeom prst="ellipse">
          <a:avLst/>
        </a:prstGeom>
        <a:ln cmpd="thickThin">
          <a:gradFill flip="none" rotWithShape="1">
            <a:gsLst>
              <a:gs pos="23000">
                <a:schemeClr val="accent5">
                  <a:lumMod val="5000"/>
                  <a:lumOff val="95000"/>
                </a:schemeClr>
              </a:gs>
              <a:gs pos="74000">
                <a:schemeClr val="accent5">
                  <a:lumMod val="45000"/>
                  <a:lumOff val="55000"/>
                </a:schemeClr>
              </a:gs>
              <a:gs pos="50000">
                <a:schemeClr val="accent5">
                  <a:lumMod val="45000"/>
                  <a:lumOff val="55000"/>
                </a:schemeClr>
              </a:gs>
              <a:gs pos="100000">
                <a:schemeClr val="accent5">
                  <a:lumMod val="30000"/>
                  <a:lumOff val="70000"/>
                </a:schemeClr>
              </a:gs>
            </a:gsLst>
            <a:path path="circle">
              <a:fillToRect l="50000" t="50000" r="50000" b="50000"/>
            </a:path>
            <a:tileRect/>
          </a:gradFill>
          <a:miter lim="800000"/>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158750</xdr:colOff>
      <xdr:row>30</xdr:row>
      <xdr:rowOff>44450</xdr:rowOff>
    </xdr:from>
    <xdr:to>
      <xdr:col>47</xdr:col>
      <xdr:colOff>190500</xdr:colOff>
      <xdr:row>32</xdr:row>
      <xdr:rowOff>69850</xdr:rowOff>
    </xdr:to>
    <xdr:sp macro="" textlink="">
      <xdr:nvSpPr>
        <xdr:cNvPr id="3" name="楕円 2">
          <a:hlinkClick xmlns:r="http://schemas.openxmlformats.org/officeDocument/2006/relationships" r:id="rId1" tooltip="算定表"/>
          <a:extLst>
            <a:ext uri="{FF2B5EF4-FFF2-40B4-BE49-F238E27FC236}">
              <a16:creationId xmlns:a16="http://schemas.microsoft.com/office/drawing/2014/main" id="{4F881468-1FED-461D-B9A3-BF1E712C87C0}"/>
            </a:ext>
          </a:extLst>
        </xdr:cNvPr>
        <xdr:cNvSpPr/>
      </xdr:nvSpPr>
      <xdr:spPr>
        <a:xfrm>
          <a:off x="10496550" y="7029450"/>
          <a:ext cx="736600" cy="482600"/>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12700</xdr:colOff>
      <xdr:row>29</xdr:row>
      <xdr:rowOff>184150</xdr:rowOff>
    </xdr:from>
    <xdr:to>
      <xdr:col>29</xdr:col>
      <xdr:colOff>44450</xdr:colOff>
      <xdr:row>31</xdr:row>
      <xdr:rowOff>182880</xdr:rowOff>
    </xdr:to>
    <xdr:sp macro="" textlink="">
      <xdr:nvSpPr>
        <xdr:cNvPr id="2" name="楕円 1">
          <a:hlinkClick xmlns:r="http://schemas.openxmlformats.org/officeDocument/2006/relationships" r:id="rId1" tooltip="算定表"/>
          <a:extLst>
            <a:ext uri="{FF2B5EF4-FFF2-40B4-BE49-F238E27FC236}">
              <a16:creationId xmlns:a16="http://schemas.microsoft.com/office/drawing/2014/main" id="{F36C55E2-E3CB-4619-8EF4-D15ADABDF1CC}"/>
            </a:ext>
          </a:extLst>
        </xdr:cNvPr>
        <xdr:cNvSpPr/>
      </xdr:nvSpPr>
      <xdr:spPr>
        <a:xfrm>
          <a:off x="6154420" y="7209790"/>
          <a:ext cx="740410" cy="455930"/>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38100</xdr:colOff>
      <xdr:row>31</xdr:row>
      <xdr:rowOff>133350</xdr:rowOff>
    </xdr:from>
    <xdr:to>
      <xdr:col>29</xdr:col>
      <xdr:colOff>6350</xdr:colOff>
      <xdr:row>33</xdr:row>
      <xdr:rowOff>137160</xdr:rowOff>
    </xdr:to>
    <xdr:sp macro="" textlink="">
      <xdr:nvSpPr>
        <xdr:cNvPr id="3" name="楕円 2">
          <a:hlinkClick xmlns:r="http://schemas.openxmlformats.org/officeDocument/2006/relationships" r:id="rId1" tooltip="算定表"/>
          <a:extLst>
            <a:ext uri="{FF2B5EF4-FFF2-40B4-BE49-F238E27FC236}">
              <a16:creationId xmlns:a16="http://schemas.microsoft.com/office/drawing/2014/main" id="{6A2B5321-DBD4-417E-87F0-A00C6E4C79A3}"/>
            </a:ext>
          </a:extLst>
        </xdr:cNvPr>
        <xdr:cNvSpPr/>
      </xdr:nvSpPr>
      <xdr:spPr>
        <a:xfrm>
          <a:off x="6179820" y="7730490"/>
          <a:ext cx="676910" cy="461010"/>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戻る</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ckShinsei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MIYANO/Documents/#&#21463;&#20184;&#34920;&#32025;_20220801/&#26412;&#30058;&#29992;_20220801/PackKarisiyou.xlt"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ckShinsei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第1号_確認引受承諾書"/>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建築確認審査票 (みやすまオンライン）"/>
      <sheetName val="建築確認審査票 (みやすまオンライン）FD用"/>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本部)"/>
      <sheetName val="消防機関同意依頼(本部)_2001"/>
      <sheetName val="消防機関同意依頼(県北)"/>
      <sheetName val="消防機関同意依頼(県北)_2001"/>
      <sheetName val="消防通知"/>
      <sheetName val="消防通知_2001"/>
      <sheetName val="設備用消防通知"/>
      <sheetName val="屎尿浄化槽通知"/>
      <sheetName val="ビル管法保健通知"/>
      <sheetName val="請求書"/>
      <sheetName val="請求書2"/>
      <sheetName val="道路照会送信表"/>
      <sheetName val="照会書"/>
      <sheetName val="NoObject"/>
    </sheetNames>
    <sheetDataSet>
      <sheetData sheetId="0" refreshError="1"/>
      <sheetData sheetId="1" refreshError="1"/>
      <sheetData sheetId="2" refreshError="1"/>
      <sheetData sheetId="3" refreshError="1"/>
      <sheetData sheetId="4" refreshError="1"/>
      <sheetData sheetId="5">
        <row r="12">
          <cell r="H12" t="str">
            <v>仙台市青葉区木町通一丁目４番１５号</v>
          </cell>
        </row>
        <row r="21">
          <cell r="H21" t="str">
            <v>MKJC</v>
          </cell>
          <cell r="J21" t="str">
            <v>MKJC</v>
          </cell>
        </row>
        <row r="27">
          <cell r="H27" t="str">
            <v>県北事務所</v>
          </cell>
          <cell r="J27" t="str">
            <v>県北事務所</v>
          </cell>
        </row>
        <row r="28">
          <cell r="J28" t="str">
            <v/>
          </cell>
        </row>
        <row r="29">
          <cell r="H29" t="str">
            <v>東大阪市箱殿町3-6</v>
          </cell>
          <cell r="J29" t="str">
            <v>東大阪市箱殿町3-6</v>
          </cell>
        </row>
        <row r="30">
          <cell r="H30" t="str">
            <v>グランドマンション１階</v>
          </cell>
          <cell r="J30" t="str">
            <v>グランドマンション１階</v>
          </cell>
        </row>
        <row r="40">
          <cell r="J40" t="str">
            <v/>
          </cell>
        </row>
        <row r="46">
          <cell r="J46" t="str">
            <v/>
          </cell>
        </row>
        <row r="48">
          <cell r="J48" t="str">
            <v/>
          </cell>
        </row>
        <row r="78">
          <cell r="H78" t="str">
            <v>建築物</v>
          </cell>
          <cell r="J78" t="str">
            <v>建築物</v>
          </cell>
        </row>
        <row r="79">
          <cell r="H79" t="str">
            <v>中間検査</v>
          </cell>
          <cell r="J79" t="str">
            <v>中間検査</v>
          </cell>
        </row>
        <row r="80">
          <cell r="J80" t="str">
            <v>検査申請</v>
          </cell>
        </row>
        <row r="81">
          <cell r="J81" t="str">
            <v>中間検査</v>
          </cell>
        </row>
        <row r="82">
          <cell r="J82" t="str">
            <v>中間検査</v>
          </cell>
        </row>
        <row r="83">
          <cell r="H83">
            <v>2</v>
          </cell>
        </row>
        <row r="84">
          <cell r="H84" t="str">
            <v>交付</v>
          </cell>
          <cell r="J84" t="str">
            <v>交付</v>
          </cell>
        </row>
        <row r="86">
          <cell r="J86" t="str">
            <v/>
          </cell>
        </row>
        <row r="88">
          <cell r="H88">
            <v>1</v>
          </cell>
          <cell r="J88">
            <v>1</v>
          </cell>
        </row>
        <row r="90">
          <cell r="H90">
            <v>41907</v>
          </cell>
        </row>
        <row r="106">
          <cell r="J106" t="str">
            <v>塩竈市</v>
          </cell>
        </row>
        <row r="107">
          <cell r="J107" t="str">
            <v>塩竈市</v>
          </cell>
        </row>
        <row r="109">
          <cell r="J109" t="str">
            <v/>
          </cell>
        </row>
        <row r="110">
          <cell r="J110" t="str">
            <v>塩竈市</v>
          </cell>
        </row>
        <row r="122">
          <cell r="J122" t="str">
            <v/>
          </cell>
        </row>
        <row r="123">
          <cell r="H123" t="str">
            <v>気仙沼．本吉地域広域行政事務組合消防本部　消防長</v>
          </cell>
          <cell r="J123" t="str">
            <v>気仙沼．本吉地域広域行政事務組合消防本部　消防長</v>
          </cell>
        </row>
        <row r="124">
          <cell r="H124" t="str">
            <v>東京消防署　消防所長</v>
          </cell>
          <cell r="J124" t="str">
            <v>東京消防署　消防所長</v>
          </cell>
        </row>
        <row r="125">
          <cell r="J125" t="str">
            <v>東京消防署　消防所長　様</v>
          </cell>
        </row>
        <row r="129">
          <cell r="H129" t="str">
            <v>東京保健所　保険所長</v>
          </cell>
        </row>
        <row r="130">
          <cell r="J130" t="str">
            <v>東京保健所　保険所長  様</v>
          </cell>
        </row>
        <row r="132">
          <cell r="J132" t="str">
            <v/>
          </cell>
        </row>
        <row r="133">
          <cell r="J133" t="str">
            <v/>
          </cell>
        </row>
        <row r="135">
          <cell r="J135" t="str">
            <v>東大阪市</v>
          </cell>
        </row>
        <row r="136">
          <cell r="J136" t="str">
            <v/>
          </cell>
        </row>
        <row r="137">
          <cell r="J137" t="str">
            <v/>
          </cell>
        </row>
        <row r="138">
          <cell r="J138" t="str">
            <v/>
          </cell>
        </row>
        <row r="139">
          <cell r="H139" t="str">
            <v>仙台市長</v>
          </cell>
          <cell r="J139" t="str">
            <v>仙台市長</v>
          </cell>
        </row>
        <row r="141">
          <cell r="J141" t="str">
            <v/>
          </cell>
        </row>
        <row r="142">
          <cell r="J142" t="str">
            <v/>
          </cell>
        </row>
        <row r="143">
          <cell r="J143" t="str">
            <v/>
          </cell>
        </row>
        <row r="144">
          <cell r="J144" t="str">
            <v/>
          </cell>
        </row>
        <row r="145">
          <cell r="H145" t="str">
            <v>&lt;特定行政庁名&gt;</v>
          </cell>
          <cell r="J145" t="str">
            <v>&lt;特定行政庁名&gt;</v>
          </cell>
        </row>
        <row r="147">
          <cell r="J147" t="str">
            <v/>
          </cell>
        </row>
        <row r="148">
          <cell r="J148" t="str">
            <v/>
          </cell>
        </row>
        <row r="149">
          <cell r="J149" t="str">
            <v/>
          </cell>
        </row>
        <row r="150">
          <cell r="J150" t="str">
            <v/>
          </cell>
        </row>
        <row r="151">
          <cell r="J151" t="str">
            <v/>
          </cell>
        </row>
        <row r="153">
          <cell r="J153" t="str">
            <v/>
          </cell>
        </row>
        <row r="154">
          <cell r="J154" t="str">
            <v/>
          </cell>
        </row>
        <row r="155">
          <cell r="J155" t="str">
            <v/>
          </cell>
        </row>
        <row r="156">
          <cell r="J156" t="str">
            <v/>
          </cell>
        </row>
        <row r="157">
          <cell r="J157" t="str">
            <v/>
          </cell>
        </row>
        <row r="159">
          <cell r="J159" t="str">
            <v/>
          </cell>
        </row>
        <row r="160">
          <cell r="J160" t="str">
            <v/>
          </cell>
        </row>
        <row r="161">
          <cell r="J161" t="str">
            <v/>
          </cell>
        </row>
        <row r="162">
          <cell r="J162" t="str">
            <v/>
          </cell>
        </row>
        <row r="163">
          <cell r="J163" t="str">
            <v/>
          </cell>
        </row>
        <row r="169">
          <cell r="J169" t="str">
            <v/>
          </cell>
        </row>
        <row r="216">
          <cell r="H216">
            <v>41255</v>
          </cell>
          <cell r="J216">
            <v>41255</v>
          </cell>
        </row>
        <row r="224">
          <cell r="H224" t="str">
            <v>&lt;建築主1 会社名称   建築主名&gt;</v>
          </cell>
        </row>
        <row r="225">
          <cell r="H225" t="str">
            <v>&lt;建築主2 会社名称   建築主名&gt;</v>
          </cell>
        </row>
        <row r="226">
          <cell r="H226" t="str">
            <v>&lt;建築主3 会社名称   建築主名&gt;</v>
          </cell>
        </row>
        <row r="227">
          <cell r="H227" t="str">
            <v>&lt;建築主4 会社名称   建築主名&gt;</v>
          </cell>
        </row>
        <row r="228">
          <cell r="H228" t="str">
            <v>&lt;建築主5 会社名称   建築主名&gt;</v>
          </cell>
        </row>
        <row r="229">
          <cell r="H229" t="str">
            <v>&lt;建築主6 会社名称   建築主名&gt;</v>
          </cell>
        </row>
        <row r="232">
          <cell r="J232" t="str">
            <v>&lt;建築主1 会社名称
建築主名&gt;</v>
          </cell>
        </row>
        <row r="235">
          <cell r="J235" t="str">
            <v>&lt;建築主1 会社名称
建築主名&gt; 様</v>
          </cell>
        </row>
        <row r="237">
          <cell r="J237" t="str">
            <v>&lt;建築主2 会社名称
建築主名&gt;</v>
          </cell>
        </row>
        <row r="240">
          <cell r="J240" t="str">
            <v>&lt;建築主2 会社名称
建築主名&gt; 様</v>
          </cell>
        </row>
        <row r="242">
          <cell r="J242" t="str">
            <v>&lt;建築主3 会社名称
建築主名&gt;</v>
          </cell>
        </row>
        <row r="245">
          <cell r="J245" t="str">
            <v>&lt;建築主3 会社名称
建築主名&gt; 様</v>
          </cell>
        </row>
        <row r="248">
          <cell r="J248" t="str">
            <v>&lt;建築主4 会社名称
建築主名&gt;</v>
          </cell>
        </row>
        <row r="250">
          <cell r="J250" t="str">
            <v>&lt;建築主4 会社名称
建築主名&gt; 様</v>
          </cell>
        </row>
        <row r="253">
          <cell r="J253" t="str">
            <v>&lt;建築主5 会社名称
建築主名&gt;</v>
          </cell>
        </row>
        <row r="255">
          <cell r="J255" t="str">
            <v>&lt;建築主5 会社名称
建築主名&gt; 様</v>
          </cell>
        </row>
        <row r="258">
          <cell r="J258" t="str">
            <v>&lt;建築主6 会社名称
建築主名&gt;</v>
          </cell>
        </row>
        <row r="260">
          <cell r="J260" t="str">
            <v>&lt;建築主6 会社名称
建築主名&gt; 様</v>
          </cell>
        </row>
        <row r="268">
          <cell r="J268" t="str">
            <v>有限会社株式会社申請者</v>
          </cell>
        </row>
        <row r="271">
          <cell r="J271" t="str">
            <v>申請者氏名</v>
          </cell>
        </row>
        <row r="273">
          <cell r="J273" t="str">
            <v/>
          </cell>
        </row>
        <row r="280">
          <cell r="J280" t="str">
            <v>株式会社○○
改行</v>
          </cell>
        </row>
        <row r="283">
          <cell r="J283" t="str">
            <v>△△
○○</v>
          </cell>
        </row>
        <row r="284">
          <cell r="J284" t="str">
            <v/>
          </cell>
        </row>
        <row r="285">
          <cell r="H285" t="str">
            <v>大阪府大阪市西区西本町1-7-21</v>
          </cell>
          <cell r="J285" t="str">
            <v>大阪府大阪市西区西本町1-7-21</v>
          </cell>
        </row>
        <row r="286">
          <cell r="J286" t="str">
            <v/>
          </cell>
        </row>
        <row r="291">
          <cell r="H291" t="str">
            <v>会社</v>
          </cell>
        </row>
        <row r="300">
          <cell r="H300" t="str">
            <v>建築会社3</v>
          </cell>
        </row>
        <row r="302">
          <cell r="H302" t="str">
            <v>代表</v>
          </cell>
        </row>
        <row r="303">
          <cell r="H303" t="str">
            <v>建築氏名3</v>
          </cell>
        </row>
        <row r="309">
          <cell r="J309" t="str">
            <v/>
          </cell>
        </row>
        <row r="312">
          <cell r="H312" t="str">
            <v>あ</v>
          </cell>
          <cell r="J312" t="str">
            <v>あ</v>
          </cell>
        </row>
        <row r="318">
          <cell r="J318" t="str">
            <v/>
          </cell>
        </row>
        <row r="327">
          <cell r="J327" t="str">
            <v/>
          </cell>
        </row>
        <row r="336">
          <cell r="J336" t="str">
            <v/>
          </cell>
        </row>
        <row r="345">
          <cell r="J345" t="str">
            <v/>
          </cell>
        </row>
        <row r="354">
          <cell r="J354" t="str">
            <v/>
          </cell>
        </row>
        <row r="369">
          <cell r="J369" t="str">
            <v>代表 △△
○○</v>
          </cell>
        </row>
        <row r="384">
          <cell r="J384" t="str">
            <v>あ　様</v>
          </cell>
        </row>
        <row r="385">
          <cell r="J385" t="str">
            <v/>
          </cell>
        </row>
        <row r="386">
          <cell r="J386" t="str">
            <v/>
          </cell>
        </row>
        <row r="387">
          <cell r="J387" t="str">
            <v/>
          </cell>
        </row>
        <row r="388">
          <cell r="J388" t="str">
            <v/>
          </cell>
        </row>
        <row r="389">
          <cell r="J389" t="str">
            <v/>
          </cell>
        </row>
        <row r="393">
          <cell r="J393" t="str">
            <v>株式会社○○
改行
代表　△△
○○</v>
          </cell>
        </row>
        <row r="394">
          <cell r="J394" t="str">
            <v/>
          </cell>
        </row>
        <row r="395">
          <cell r="J395" t="str">
            <v>建築会社3
代表　建築氏名3</v>
          </cell>
        </row>
        <row r="396">
          <cell r="J396" t="str">
            <v>あ</v>
          </cell>
        </row>
        <row r="397">
          <cell r="J397" t="str">
            <v/>
          </cell>
        </row>
        <row r="398">
          <cell r="J398" t="str">
            <v/>
          </cell>
        </row>
        <row r="399">
          <cell r="J399" t="str">
            <v/>
          </cell>
        </row>
        <row r="400">
          <cell r="J400" t="str">
            <v/>
          </cell>
        </row>
        <row r="401">
          <cell r="J401" t="str">
            <v/>
          </cell>
        </row>
        <row r="406">
          <cell r="J406" t="str">
            <v>株式会社○○
改行
代表　△△
○○　様</v>
          </cell>
        </row>
        <row r="407">
          <cell r="J407" t="str">
            <v/>
          </cell>
        </row>
        <row r="408">
          <cell r="J408" t="str">
            <v>建築会社3
代表　建築氏名3　様</v>
          </cell>
        </row>
        <row r="409">
          <cell r="J409" t="str">
            <v>あ　様</v>
          </cell>
        </row>
        <row r="410">
          <cell r="J410" t="str">
            <v/>
          </cell>
        </row>
        <row r="411">
          <cell r="J411" t="str">
            <v/>
          </cell>
        </row>
        <row r="412">
          <cell r="J412" t="str">
            <v/>
          </cell>
        </row>
        <row r="413">
          <cell r="J413" t="str">
            <v/>
          </cell>
        </row>
        <row r="414">
          <cell r="J414" t="str">
            <v/>
          </cell>
        </row>
        <row r="418">
          <cell r="J418" t="str">
            <v>株式会社○○
改行　代表　△△
○○</v>
          </cell>
        </row>
        <row r="419">
          <cell r="J419" t="str">
            <v/>
          </cell>
        </row>
        <row r="420">
          <cell r="J420" t="str">
            <v>建築会社3　代表　建築氏名3</v>
          </cell>
        </row>
        <row r="421">
          <cell r="J421" t="str">
            <v>あ</v>
          </cell>
        </row>
        <row r="422">
          <cell r="J422" t="str">
            <v/>
          </cell>
        </row>
        <row r="423">
          <cell r="J423" t="str">
            <v/>
          </cell>
        </row>
        <row r="424">
          <cell r="J424" t="str">
            <v/>
          </cell>
        </row>
        <row r="425">
          <cell r="J425" t="str">
            <v/>
          </cell>
        </row>
        <row r="426">
          <cell r="J426" t="str">
            <v/>
          </cell>
        </row>
        <row r="431">
          <cell r="J431" t="str">
            <v>株式会社○○
改行　代表　△△
○○　様</v>
          </cell>
        </row>
        <row r="432">
          <cell r="J432" t="str">
            <v/>
          </cell>
        </row>
        <row r="433">
          <cell r="J433" t="str">
            <v>建築会社3　代表　建築氏名3　様</v>
          </cell>
        </row>
        <row r="434">
          <cell r="J434" t="str">
            <v>あ　様</v>
          </cell>
        </row>
        <row r="435">
          <cell r="J435" t="str">
            <v/>
          </cell>
        </row>
        <row r="436">
          <cell r="J436" t="str">
            <v/>
          </cell>
        </row>
        <row r="437">
          <cell r="J437" t="str">
            <v/>
          </cell>
        </row>
        <row r="438">
          <cell r="J438" t="str">
            <v/>
          </cell>
        </row>
        <row r="439">
          <cell r="J439" t="str">
            <v/>
          </cell>
        </row>
        <row r="443">
          <cell r="J443" t="str">
            <v>株式会社○○
改行</v>
          </cell>
        </row>
        <row r="444">
          <cell r="J444" t="str">
            <v>株式会社○○
改行</v>
          </cell>
        </row>
        <row r="446">
          <cell r="J446" t="str">
            <v>代表 △△
○○</v>
          </cell>
        </row>
        <row r="447">
          <cell r="J447" t="str">
            <v>代表 △△
○○　様</v>
          </cell>
        </row>
        <row r="451">
          <cell r="J451" t="str">
            <v xml:space="preserve">株式会社○○
改行
代表　△△
○○
建築会社3
代表　建築氏名3
あ
</v>
          </cell>
        </row>
        <row r="452">
          <cell r="J452" t="str">
            <v xml:space="preserve">株式会社○○
改行
代表　△△
○○　様
建築会社3
代表　建築氏名3　様
あ　様
</v>
          </cell>
        </row>
        <row r="459">
          <cell r="J459">
            <v>0</v>
          </cell>
        </row>
        <row r="467">
          <cell r="J467" t="str">
            <v>0名</v>
          </cell>
        </row>
        <row r="475">
          <cell r="H475">
            <v>22705</v>
          </cell>
        </row>
        <row r="480">
          <cell r="H480" t="str">
            <v>資格入力</v>
          </cell>
        </row>
        <row r="481">
          <cell r="J481" t="str">
            <v>㈱アークデザイン</v>
          </cell>
        </row>
        <row r="484">
          <cell r="J484" t="str">
            <v/>
          </cell>
        </row>
        <row r="488">
          <cell r="J488" t="str">
            <v>㈱アークデザイン</v>
          </cell>
        </row>
        <row r="494">
          <cell r="H494">
            <v>123</v>
          </cell>
        </row>
        <row r="495">
          <cell r="H495" t="str">
            <v>氏名入力</v>
          </cell>
        </row>
        <row r="510">
          <cell r="H510">
            <v>456</v>
          </cell>
        </row>
        <row r="519">
          <cell r="H519" t="str">
            <v>00-0000-0000</v>
          </cell>
        </row>
        <row r="542">
          <cell r="H542">
            <v>22705</v>
          </cell>
        </row>
        <row r="561">
          <cell r="J561" t="str">
            <v/>
          </cell>
        </row>
        <row r="566">
          <cell r="J566" t="str">
            <v/>
          </cell>
        </row>
        <row r="572">
          <cell r="J572" t="str">
            <v/>
          </cell>
        </row>
        <row r="926">
          <cell r="J926" t="str">
            <v/>
          </cell>
        </row>
        <row r="978">
          <cell r="J978" t="str">
            <v>大阪府東大阪市箱殿町3-600</v>
          </cell>
        </row>
        <row r="979">
          <cell r="H979" t="str">
            <v>東大阪市箱殿町3-600</v>
          </cell>
          <cell r="J979" t="str">
            <v>東大阪市箱殿町3-600</v>
          </cell>
        </row>
        <row r="980">
          <cell r="H980" t="str">
            <v>大阪府東大阪市箱殿町3-6</v>
          </cell>
        </row>
        <row r="982">
          <cell r="H982">
            <v>500.01</v>
          </cell>
          <cell r="J982">
            <v>500.01</v>
          </cell>
        </row>
        <row r="985">
          <cell r="J985">
            <v>210.05</v>
          </cell>
        </row>
        <row r="986">
          <cell r="H986">
            <v>0</v>
          </cell>
          <cell r="J986">
            <v>0</v>
          </cell>
        </row>
        <row r="988">
          <cell r="J988">
            <v>300</v>
          </cell>
        </row>
        <row r="991">
          <cell r="J991">
            <v>0</v>
          </cell>
        </row>
        <row r="993">
          <cell r="J993">
            <v>0</v>
          </cell>
        </row>
        <row r="995">
          <cell r="J995">
            <v>0</v>
          </cell>
        </row>
        <row r="996">
          <cell r="H996">
            <v>10</v>
          </cell>
          <cell r="J996">
            <v>10</v>
          </cell>
        </row>
        <row r="997">
          <cell r="H997">
            <v>20</v>
          </cell>
          <cell r="J997">
            <v>20</v>
          </cell>
        </row>
        <row r="998">
          <cell r="H998">
            <v>55</v>
          </cell>
          <cell r="J998">
            <v>55</v>
          </cell>
        </row>
        <row r="999">
          <cell r="J999">
            <v>199</v>
          </cell>
        </row>
        <row r="1000">
          <cell r="J1000">
            <v>2</v>
          </cell>
        </row>
        <row r="1001">
          <cell r="J1001" t="str">
            <v>2 棟</v>
          </cell>
        </row>
        <row r="1004">
          <cell r="H1004">
            <v>1</v>
          </cell>
          <cell r="J1004">
            <v>1</v>
          </cell>
        </row>
        <row r="1005">
          <cell r="J1005" t="str">
            <v>1 階</v>
          </cell>
        </row>
        <row r="1006">
          <cell r="H1006">
            <v>0</v>
          </cell>
          <cell r="J1006">
            <v>0</v>
          </cell>
        </row>
        <row r="1007">
          <cell r="J1007" t="str">
            <v>0 階</v>
          </cell>
        </row>
        <row r="1010">
          <cell r="H1010" t="str">
            <v>08010</v>
          </cell>
          <cell r="J1010" t="str">
            <v>08010</v>
          </cell>
        </row>
        <row r="1011">
          <cell r="H1011" t="str">
            <v>&lt;共同住宅&gt;</v>
          </cell>
          <cell r="J1011" t="str">
            <v>&lt;共同住宅&gt;</v>
          </cell>
        </row>
        <row r="1013">
          <cell r="H1013" t="str">
            <v>&lt;新築&gt;</v>
          </cell>
          <cell r="J1013" t="str">
            <v>&lt;新築&gt;</v>
          </cell>
        </row>
        <row r="1015">
          <cell r="H1015" t="str">
            <v>第一種低層住居専用地域</v>
          </cell>
          <cell r="J1015" t="str">
            <v>第一種低層住居専用地域</v>
          </cell>
        </row>
        <row r="1016">
          <cell r="H1016" t="str">
            <v>住居地域</v>
          </cell>
          <cell r="J1016" t="str">
            <v>住居地域</v>
          </cell>
        </row>
        <row r="1017">
          <cell r="J1017" t="str">
            <v/>
          </cell>
        </row>
        <row r="1018">
          <cell r="J1018" t="str">
            <v/>
          </cell>
        </row>
        <row r="1019">
          <cell r="H1019" t="str">
            <v>第一種高度地区</v>
          </cell>
          <cell r="J1019" t="str">
            <v>第一種高度地区</v>
          </cell>
        </row>
        <row r="1021">
          <cell r="H1021" t="str">
            <v>1</v>
          </cell>
          <cell r="J1021" t="str">
            <v>防火地域</v>
          </cell>
        </row>
        <row r="1022">
          <cell r="H1022" t="str">
            <v>1</v>
          </cell>
          <cell r="J1022" t="str">
            <v>準防火地域</v>
          </cell>
        </row>
        <row r="1023">
          <cell r="H1023" t="str">
            <v>1</v>
          </cell>
          <cell r="J1023" t="str">
            <v>指定なし</v>
          </cell>
        </row>
        <row r="1024">
          <cell r="J1024" t="str">
            <v>防火地域準防火地域指定なし</v>
          </cell>
        </row>
        <row r="1026">
          <cell r="H1026" t="str">
            <v>1</v>
          </cell>
        </row>
        <row r="1029">
          <cell r="H1029" t="str">
            <v>□</v>
          </cell>
          <cell r="J1029" t="str">
            <v>□</v>
          </cell>
        </row>
        <row r="1030">
          <cell r="H1030" t="str">
            <v>□</v>
          </cell>
          <cell r="J1030" t="str">
            <v>□</v>
          </cell>
        </row>
        <row r="1031">
          <cell r="H1031" t="str">
            <v>□</v>
          </cell>
          <cell r="J1031" t="str">
            <v>□</v>
          </cell>
        </row>
        <row r="1032">
          <cell r="H1032" t="str">
            <v>□</v>
          </cell>
          <cell r="J1032" t="str">
            <v>□</v>
          </cell>
        </row>
        <row r="1033">
          <cell r="H1033" t="str">
            <v>□</v>
          </cell>
          <cell r="J1033" t="str">
            <v>□</v>
          </cell>
        </row>
        <row r="1034">
          <cell r="H1034" t="str">
            <v>□</v>
          </cell>
          <cell r="J1034" t="str">
            <v>□</v>
          </cell>
        </row>
        <row r="1035">
          <cell r="H1035" t="str">
            <v>□</v>
          </cell>
          <cell r="J1035" t="str">
            <v>□</v>
          </cell>
        </row>
        <row r="1037">
          <cell r="H1037" t="str">
            <v>□</v>
          </cell>
          <cell r="J1037" t="str">
            <v>□</v>
          </cell>
        </row>
        <row r="1038">
          <cell r="H1038" t="str">
            <v>□</v>
          </cell>
          <cell r="J1038" t="str">
            <v>□</v>
          </cell>
        </row>
        <row r="1039">
          <cell r="H1039" t="str">
            <v>□</v>
          </cell>
          <cell r="J1039" t="str">
            <v>□</v>
          </cell>
        </row>
        <row r="1040">
          <cell r="J1040" t="str">
            <v>□</v>
          </cell>
        </row>
        <row r="1042">
          <cell r="H1042" t="str">
            <v>■</v>
          </cell>
          <cell r="J1042" t="str">
            <v>■</v>
          </cell>
        </row>
        <row r="1043">
          <cell r="H1043" t="str">
            <v>□</v>
          </cell>
          <cell r="J1043" t="str">
            <v>□</v>
          </cell>
        </row>
        <row r="1044">
          <cell r="H1044" t="str">
            <v>■</v>
          </cell>
          <cell r="J1044" t="str">
            <v>■</v>
          </cell>
        </row>
        <row r="1045">
          <cell r="H1045" t="str">
            <v>□</v>
          </cell>
          <cell r="J1045" t="str">
            <v>□</v>
          </cell>
        </row>
        <row r="1046">
          <cell r="H1046" t="str">
            <v>□</v>
          </cell>
          <cell r="J1046" t="str">
            <v>□</v>
          </cell>
        </row>
        <row r="1047">
          <cell r="H1047" t="str">
            <v>□</v>
          </cell>
          <cell r="J1047" t="str">
            <v>□</v>
          </cell>
        </row>
        <row r="1048">
          <cell r="H1048" t="str">
            <v>□</v>
          </cell>
          <cell r="J1048" t="str">
            <v>□</v>
          </cell>
        </row>
        <row r="1050">
          <cell r="H1050" t="str">
            <v>□</v>
          </cell>
          <cell r="J1050" t="str">
            <v>□</v>
          </cell>
        </row>
        <row r="1051">
          <cell r="H1051" t="str">
            <v>□</v>
          </cell>
          <cell r="J1051" t="str">
            <v>□</v>
          </cell>
        </row>
        <row r="1052">
          <cell r="H1052" t="str">
            <v>□</v>
          </cell>
          <cell r="J1052" t="str">
            <v>□</v>
          </cell>
        </row>
        <row r="1053">
          <cell r="H1053" t="str">
            <v>□</v>
          </cell>
          <cell r="J1053" t="str">
            <v>□</v>
          </cell>
        </row>
        <row r="1054">
          <cell r="H1054" t="str">
            <v>□</v>
          </cell>
          <cell r="J1054" t="str">
            <v>□</v>
          </cell>
        </row>
        <row r="1055">
          <cell r="H1055" t="str">
            <v>□</v>
          </cell>
          <cell r="J1055" t="str">
            <v>□</v>
          </cell>
        </row>
        <row r="1056">
          <cell r="H1056" t="str">
            <v>□</v>
          </cell>
          <cell r="J1056" t="str">
            <v>□</v>
          </cell>
        </row>
        <row r="1059">
          <cell r="H1059" t="str">
            <v>&lt;鉄筋コンクリート造&gt;</v>
          </cell>
          <cell r="J1059" t="str">
            <v>&lt;鉄筋コンクリート造&gt;</v>
          </cell>
        </row>
        <row r="1060">
          <cell r="H1060" t="str">
            <v>木造</v>
          </cell>
          <cell r="J1060" t="str">
            <v>木造</v>
          </cell>
        </row>
        <row r="1061">
          <cell r="H1061" t="str">
            <v>（枠組み)</v>
          </cell>
          <cell r="J1061" t="str">
            <v>（枠組み)</v>
          </cell>
        </row>
        <row r="1065">
          <cell r="J1065" t="str">
            <v>（仮称）○○○新築工事</v>
          </cell>
        </row>
        <row r="1068">
          <cell r="H1068">
            <v>40001</v>
          </cell>
          <cell r="J1068">
            <v>40001</v>
          </cell>
        </row>
        <row r="1069">
          <cell r="H1069">
            <v>40033</v>
          </cell>
          <cell r="J1069">
            <v>40033</v>
          </cell>
        </row>
        <row r="1070">
          <cell r="J1070">
            <v>40001</v>
          </cell>
        </row>
        <row r="1075">
          <cell r="J1075" t="str">
            <v>□</v>
          </cell>
        </row>
        <row r="1076">
          <cell r="J1076" t="str">
            <v>■</v>
          </cell>
        </row>
        <row r="1077">
          <cell r="J1077" t="str">
            <v>□</v>
          </cell>
        </row>
        <row r="1078">
          <cell r="J1078" t="str">
            <v>□</v>
          </cell>
        </row>
        <row r="1079">
          <cell r="J1079" t="str">
            <v>□</v>
          </cell>
        </row>
        <row r="1095">
          <cell r="J1095" t="str">
            <v/>
          </cell>
        </row>
        <row r="1099">
          <cell r="H1099">
            <v>1</v>
          </cell>
        </row>
        <row r="1100">
          <cell r="H1100">
            <v>1</v>
          </cell>
        </row>
        <row r="1101">
          <cell r="H1101">
            <v>1</v>
          </cell>
        </row>
        <row r="1102">
          <cell r="H1102">
            <v>1</v>
          </cell>
        </row>
        <row r="1103">
          <cell r="H1103">
            <v>1</v>
          </cell>
        </row>
        <row r="1104">
          <cell r="H1104">
            <v>1</v>
          </cell>
        </row>
        <row r="1115">
          <cell r="J1115" t="str">
            <v/>
          </cell>
        </row>
        <row r="1117">
          <cell r="H1117">
            <v>1</v>
          </cell>
          <cell r="J1117" t="str">
            <v>耐火建築物</v>
          </cell>
        </row>
        <row r="1118">
          <cell r="J1118" t="str">
            <v/>
          </cell>
        </row>
        <row r="1119">
          <cell r="J1119" t="str">
            <v/>
          </cell>
        </row>
        <row r="1120">
          <cell r="J1120" t="str">
            <v/>
          </cell>
        </row>
        <row r="1121">
          <cell r="J1121" t="str">
            <v/>
          </cell>
        </row>
        <row r="1122">
          <cell r="J1122" t="str">
            <v/>
          </cell>
        </row>
        <row r="1123">
          <cell r="J1123" t="str">
            <v/>
          </cell>
        </row>
        <row r="1124">
          <cell r="J1124" t="str">
            <v/>
          </cell>
        </row>
        <row r="1128">
          <cell r="H1128">
            <v>1</v>
          </cell>
          <cell r="J1128" t="str">
            <v>耐火構造</v>
          </cell>
        </row>
        <row r="1129">
          <cell r="J1129" t="str">
            <v/>
          </cell>
        </row>
        <row r="1130">
          <cell r="J1130" t="str">
            <v/>
          </cell>
        </row>
        <row r="1131">
          <cell r="J1131" t="str">
            <v/>
          </cell>
        </row>
        <row r="1132">
          <cell r="J1132" t="str">
            <v/>
          </cell>
        </row>
        <row r="1133">
          <cell r="J1133" t="str">
            <v/>
          </cell>
        </row>
        <row r="1134">
          <cell r="J1134" t="str">
            <v>耐火構造</v>
          </cell>
        </row>
        <row r="1138">
          <cell r="J1138" t="str">
            <v/>
          </cell>
        </row>
        <row r="1139">
          <cell r="J1139" t="str">
            <v/>
          </cell>
        </row>
        <row r="1151">
          <cell r="J1151" t="str">
            <v>平成　21　年　8　月　9　日</v>
          </cell>
        </row>
        <row r="1158">
          <cell r="J1158" t="str">
            <v>平成　21　年　8　月　10　日</v>
          </cell>
        </row>
        <row r="1160">
          <cell r="H1160" t="str">
            <v>同意済</v>
          </cell>
        </row>
        <row r="1161">
          <cell r="J1161" t="str">
            <v/>
          </cell>
        </row>
        <row r="1170">
          <cell r="J1170" t="str">
            <v/>
          </cell>
        </row>
        <row r="1175">
          <cell r="J1175" t="str">
            <v>平成　21　年　8　月　11　日</v>
          </cell>
        </row>
        <row r="1177">
          <cell r="J1177" t="str">
            <v/>
          </cell>
        </row>
        <row r="1180">
          <cell r="J1180" t="str">
            <v/>
          </cell>
        </row>
        <row r="1181">
          <cell r="J1181" t="str">
            <v/>
          </cell>
        </row>
        <row r="1186">
          <cell r="H1186">
            <v>39840</v>
          </cell>
        </row>
        <row r="1187">
          <cell r="H1187">
            <v>41859</v>
          </cell>
        </row>
        <row r="1189">
          <cell r="J1189" t="str">
            <v/>
          </cell>
        </row>
        <row r="1193">
          <cell r="H1193">
            <v>1</v>
          </cell>
        </row>
        <row r="1197">
          <cell r="H1197" t="str">
            <v>共同住宅α</v>
          </cell>
          <cell r="J1197" t="str">
            <v>共同住宅α</v>
          </cell>
        </row>
        <row r="1198">
          <cell r="H1198" t="str">
            <v>共同住宅等</v>
          </cell>
          <cell r="J1198" t="str">
            <v>共同住宅等</v>
          </cell>
        </row>
        <row r="1199">
          <cell r="H1199" t="str">
            <v>エレベーター</v>
          </cell>
          <cell r="J1199" t="str">
            <v>エレベーター</v>
          </cell>
        </row>
        <row r="1200">
          <cell r="H1200" t="str">
            <v>乗用</v>
          </cell>
          <cell r="J1200" t="str">
            <v>乗用</v>
          </cell>
        </row>
        <row r="1201">
          <cell r="H1201" t="str">
            <v>4410</v>
          </cell>
          <cell r="J1201" t="str">
            <v>4,410</v>
          </cell>
        </row>
        <row r="1202">
          <cell r="H1202" t="str">
            <v>6 - 10</v>
          </cell>
          <cell r="J1202" t="str">
            <v>6 - 10</v>
          </cell>
        </row>
        <row r="1203">
          <cell r="J1203" t="str">
            <v xml:space="preserve"> 人</v>
          </cell>
        </row>
        <row r="1204">
          <cell r="H1204" t="str">
            <v>45/60</v>
          </cell>
          <cell r="J1204" t="str">
            <v>45/60</v>
          </cell>
        </row>
        <row r="1205">
          <cell r="J1205" t="str">
            <v/>
          </cell>
        </row>
        <row r="1206">
          <cell r="J1206" t="str">
            <v/>
          </cell>
        </row>
        <row r="1207">
          <cell r="H1207">
            <v>2</v>
          </cell>
          <cell r="J1207">
            <v>2</v>
          </cell>
        </row>
        <row r="1212">
          <cell r="H1212">
            <v>1</v>
          </cell>
          <cell r="J1212">
            <v>1</v>
          </cell>
        </row>
        <row r="1213">
          <cell r="H1213">
            <v>1</v>
          </cell>
          <cell r="J1213">
            <v>1</v>
          </cell>
        </row>
        <row r="1216">
          <cell r="H1216" t="str">
            <v>擁壁</v>
          </cell>
          <cell r="J1216" t="str">
            <v>擁壁</v>
          </cell>
        </row>
        <row r="1217">
          <cell r="H1217">
            <v>5</v>
          </cell>
          <cell r="J1217">
            <v>5</v>
          </cell>
        </row>
        <row r="1218">
          <cell r="H1218">
            <v>6</v>
          </cell>
          <cell r="J1218">
            <v>6</v>
          </cell>
        </row>
        <row r="1219">
          <cell r="J1219">
            <v>5</v>
          </cell>
        </row>
        <row r="1220">
          <cell r="J1220" t="str">
            <v>ｍ   ～</v>
          </cell>
        </row>
        <row r="1221">
          <cell r="J1221">
            <v>6</v>
          </cell>
        </row>
        <row r="1222">
          <cell r="H1222" t="str">
            <v>5.000 - 6.000</v>
          </cell>
        </row>
        <row r="1223">
          <cell r="H1223" t="str">
            <v>鉄筋コンクリート造</v>
          </cell>
          <cell r="J1223" t="str">
            <v>鉄筋コンクリート造</v>
          </cell>
        </row>
        <row r="1224">
          <cell r="J1224" t="str">
            <v/>
          </cell>
        </row>
        <row r="1228">
          <cell r="J1228" t="str">
            <v>－</v>
          </cell>
        </row>
        <row r="1231">
          <cell r="J1231" t="str">
            <v/>
          </cell>
        </row>
        <row r="1247">
          <cell r="H1247">
            <v>1</v>
          </cell>
          <cell r="J1247">
            <v>1</v>
          </cell>
        </row>
        <row r="1248">
          <cell r="H1248" t="str">
            <v>建て方時</v>
          </cell>
          <cell r="J1248" t="str">
            <v>建て方時</v>
          </cell>
        </row>
        <row r="1251">
          <cell r="J1251" t="str">
            <v>第  １  回   建て方時</v>
          </cell>
        </row>
        <row r="1253">
          <cell r="H1253">
            <v>40065</v>
          </cell>
          <cell r="J1253">
            <v>40065</v>
          </cell>
        </row>
        <row r="1256">
          <cell r="H1256" t="str">
            <v>1/2</v>
          </cell>
        </row>
        <row r="1257">
          <cell r="J1257" t="str">
            <v/>
          </cell>
        </row>
        <row r="1262">
          <cell r="J1262" t="str">
            <v/>
          </cell>
        </row>
        <row r="1269">
          <cell r="J1269" t="str">
            <v>令和    年    月    日</v>
          </cell>
        </row>
        <row r="1270">
          <cell r="J1270" t="str">
            <v>令和     年       月        日</v>
          </cell>
        </row>
        <row r="1271">
          <cell r="J1271" t="str">
            <v>　　    年    月    日</v>
          </cell>
        </row>
        <row r="1272">
          <cell r="J1272" t="str">
            <v xml:space="preserve">   　 年　    月　    日</v>
          </cell>
        </row>
        <row r="1283">
          <cell r="J1283" t="str">
            <v/>
          </cell>
        </row>
        <row r="1284">
          <cell r="J1284" t="str">
            <v/>
          </cell>
        </row>
        <row r="1285">
          <cell r="J1285" t="str">
            <v/>
          </cell>
        </row>
        <row r="1308">
          <cell r="J1308" t="str">
            <v>第          号</v>
          </cell>
        </row>
        <row r="1313">
          <cell r="J1313">
            <v>41852</v>
          </cell>
        </row>
        <row r="1317">
          <cell r="J1317">
            <v>41853</v>
          </cell>
        </row>
        <row r="1319">
          <cell r="H1319">
            <v>41854</v>
          </cell>
          <cell r="J1319">
            <v>41854</v>
          </cell>
        </row>
        <row r="1320">
          <cell r="J1320">
            <v>41854</v>
          </cell>
        </row>
        <row r="1321">
          <cell r="J1321" t="str">
            <v>平成　26　年　8　月　3　日</v>
          </cell>
        </row>
        <row r="1322">
          <cell r="J1322">
            <v>41854</v>
          </cell>
        </row>
        <row r="1324">
          <cell r="H1324">
            <v>41855</v>
          </cell>
          <cell r="J1324">
            <v>41855</v>
          </cell>
        </row>
        <row r="1326">
          <cell r="J1326" t="str">
            <v>平成　26　年　8　月　4　日</v>
          </cell>
        </row>
        <row r="1328">
          <cell r="J1328" t="str">
            <v>Ｈ26確認建築宮城建住00012</v>
          </cell>
        </row>
        <row r="1329">
          <cell r="J1329" t="str">
            <v>第Ｈ26確認建築宮城建住00012号</v>
          </cell>
        </row>
        <row r="1330">
          <cell r="J1330" t="str">
            <v>第Ｈ２６確認建築宮城建住０００１２号</v>
          </cell>
        </row>
        <row r="1331">
          <cell r="J1331" t="str">
            <v>00012</v>
          </cell>
        </row>
        <row r="1334">
          <cell r="H1334">
            <v>2019</v>
          </cell>
        </row>
        <row r="1337">
          <cell r="J1337" t="str">
            <v>Ｈ26</v>
          </cell>
        </row>
        <row r="1338">
          <cell r="J1338" t="str">
            <v>26</v>
          </cell>
        </row>
        <row r="1339">
          <cell r="J1339" t="str">
            <v>第 H27</v>
          </cell>
        </row>
        <row r="1342">
          <cell r="H1342">
            <v>123</v>
          </cell>
          <cell r="J1342">
            <v>123</v>
          </cell>
        </row>
        <row r="1343">
          <cell r="J1343" t="str">
            <v>第123号</v>
          </cell>
        </row>
        <row r="1347">
          <cell r="J1347">
            <v>41856</v>
          </cell>
        </row>
        <row r="1348">
          <cell r="J1348">
            <v>41856</v>
          </cell>
        </row>
        <row r="1349">
          <cell r="J1349" t="str">
            <v>平成　26　年　8　月　5　日</v>
          </cell>
        </row>
        <row r="1351">
          <cell r="J1351" t="str">
            <v>H26確認建築CIAS00022</v>
          </cell>
        </row>
        <row r="1352">
          <cell r="J1352" t="str">
            <v>第 H26確認建築CIAS00022 号</v>
          </cell>
        </row>
        <row r="1353">
          <cell r="J1353" t="str">
            <v>第Ｈ２６確認建築ＣＩＡＳ０００２２号</v>
          </cell>
        </row>
        <row r="1357">
          <cell r="J1357" t="str">
            <v>株式会社　国際確認検査センター　代表取締役　　山 田  耕 藏</v>
          </cell>
        </row>
        <row r="1358">
          <cell r="J1358" t="str">
            <v>株式会社　国際確認検査センター　
代表取締役　　山 田  耕 藏</v>
          </cell>
        </row>
        <row r="1360">
          <cell r="J1360" t="str">
            <v/>
          </cell>
        </row>
        <row r="1361">
          <cell r="J1361" t="str">
            <v/>
          </cell>
        </row>
        <row r="1362">
          <cell r="J1362" t="str">
            <v/>
          </cell>
        </row>
        <row r="1366">
          <cell r="J1366" t="str">
            <v>検査員Ａ</v>
          </cell>
        </row>
        <row r="1367">
          <cell r="H1367" t="str">
            <v>検査員Ｂ</v>
          </cell>
          <cell r="J1367" t="str">
            <v>検査員Ｂ</v>
          </cell>
        </row>
        <row r="1368">
          <cell r="H1368" t="str">
            <v>検査員Ｃ</v>
          </cell>
          <cell r="J1368" t="str">
            <v>検査員Ｃ</v>
          </cell>
        </row>
        <row r="1369">
          <cell r="J1369" t="str">
            <v>検査員Ｂ</v>
          </cell>
        </row>
        <row r="1370">
          <cell r="J1370" t="str">
            <v>ルート2検査員ユーザID</v>
          </cell>
        </row>
        <row r="1374">
          <cell r="H1374">
            <v>41857</v>
          </cell>
          <cell r="J1374">
            <v>41857</v>
          </cell>
        </row>
        <row r="1375">
          <cell r="H1375">
            <v>41858</v>
          </cell>
          <cell r="J1375">
            <v>41858</v>
          </cell>
        </row>
        <row r="1376">
          <cell r="J1376">
            <v>41857</v>
          </cell>
        </row>
        <row r="1379">
          <cell r="J1379" t="str">
            <v/>
          </cell>
        </row>
        <row r="1380">
          <cell r="J1380" t="str">
            <v/>
          </cell>
        </row>
        <row r="1381">
          <cell r="J1381" t="str">
            <v/>
          </cell>
        </row>
        <row r="1382">
          <cell r="J1382" t="str">
            <v>なし</v>
          </cell>
        </row>
        <row r="1383">
          <cell r="J1383">
            <v>41859</v>
          </cell>
        </row>
        <row r="1393">
          <cell r="H1393">
            <v>41883</v>
          </cell>
        </row>
        <row r="1394">
          <cell r="H1394">
            <v>41884</v>
          </cell>
        </row>
        <row r="1395">
          <cell r="H1395" t="str">
            <v>H26確申建築CIAS00012</v>
          </cell>
        </row>
        <row r="1396">
          <cell r="H1396" t="str">
            <v>H27確更建築宮城建住00002</v>
          </cell>
          <cell r="J1396" t="str">
            <v>H27確更建築宮城建住00002</v>
          </cell>
        </row>
        <row r="1397">
          <cell r="J1397" t="str">
            <v>第 H27確更建築宮城建住00002 号</v>
          </cell>
        </row>
        <row r="1398">
          <cell r="J1398" t="str">
            <v>更 00002</v>
          </cell>
        </row>
        <row r="1399">
          <cell r="H1399">
            <v>41885</v>
          </cell>
        </row>
        <row r="1400">
          <cell r="J1400">
            <v>41885</v>
          </cell>
        </row>
        <row r="1402">
          <cell r="H1402" t="str">
            <v>㈱エシェンツ・ジャパン</v>
          </cell>
          <cell r="J1402" t="str">
            <v>㈱エシェンツ・ジャパン</v>
          </cell>
        </row>
        <row r="1403">
          <cell r="J1403" t="str">
            <v>㈱エシェンツ・ジャパン</v>
          </cell>
        </row>
        <row r="1415">
          <cell r="J1415" t="str">
            <v/>
          </cell>
        </row>
        <row r="1416">
          <cell r="J1416" t="str">
            <v>令和     年       月        日</v>
          </cell>
        </row>
        <row r="1421">
          <cell r="H1421" t="str">
            <v>日本建築センター</v>
          </cell>
          <cell r="J1421" t="str">
            <v>日本建築センター</v>
          </cell>
        </row>
        <row r="1422">
          <cell r="H1422" t="str">
            <v>日本建築</v>
          </cell>
        </row>
        <row r="1425">
          <cell r="H1425">
            <v>2</v>
          </cell>
        </row>
        <row r="1428">
          <cell r="J1428" t="str">
            <v/>
          </cell>
        </row>
        <row r="1442">
          <cell r="J1442">
            <v>40017</v>
          </cell>
        </row>
        <row r="1443">
          <cell r="H1443" t="str">
            <v>T09-4000</v>
          </cell>
          <cell r="J1443" t="str">
            <v>T09-4000</v>
          </cell>
        </row>
        <row r="1458">
          <cell r="J1458">
            <v>41859</v>
          </cell>
        </row>
        <row r="1459">
          <cell r="J1459" t="str">
            <v>平成　26　年　8　月　8　日</v>
          </cell>
        </row>
        <row r="1460">
          <cell r="J1460">
            <v>41859</v>
          </cell>
        </row>
        <row r="1464">
          <cell r="J1464" t="str">
            <v/>
          </cell>
        </row>
        <row r="1465">
          <cell r="J1465" t="str">
            <v>（備考）</v>
          </cell>
        </row>
        <row r="1466">
          <cell r="J1466" t="str">
            <v/>
          </cell>
        </row>
        <row r="1468">
          <cell r="J1468" t="str">
            <v/>
          </cell>
        </row>
        <row r="1469">
          <cell r="J1469" t="str">
            <v>令和     年       月        日</v>
          </cell>
        </row>
        <row r="1470">
          <cell r="J1470" t="str">
            <v/>
          </cell>
        </row>
        <row r="1471">
          <cell r="J1471" t="str">
            <v/>
          </cell>
        </row>
        <row r="1472">
          <cell r="J1472" t="str">
            <v/>
          </cell>
        </row>
        <row r="1473">
          <cell r="J1473" t="str">
            <v/>
          </cell>
        </row>
        <row r="1475">
          <cell r="J1475" t="str">
            <v/>
          </cell>
        </row>
        <row r="1477">
          <cell r="J1477" t="str">
            <v/>
          </cell>
        </row>
        <row r="1480">
          <cell r="J1480">
            <v>41857</v>
          </cell>
        </row>
        <row r="1481">
          <cell r="J1481" t="str">
            <v>平成　26　年　8　月　6　日</v>
          </cell>
        </row>
        <row r="1484">
          <cell r="J1484" t="str">
            <v>適合</v>
          </cell>
        </row>
        <row r="1487">
          <cell r="J1487" t="str">
            <v>検査員Ｂ</v>
          </cell>
        </row>
        <row r="1492">
          <cell r="J1492" t="str">
            <v>第 H27確更建築宮城建住00002 号</v>
          </cell>
        </row>
        <row r="1494">
          <cell r="J1494" t="str">
            <v>第 H27確更建築宮城建住00002 号</v>
          </cell>
        </row>
        <row r="1499">
          <cell r="J1499">
            <v>41885</v>
          </cell>
        </row>
        <row r="1502">
          <cell r="J1502">
            <v>41885</v>
          </cell>
        </row>
        <row r="1506">
          <cell r="J1506" t="str">
            <v>㈱エシェンツ・ジャパン</v>
          </cell>
        </row>
        <row r="1510">
          <cell r="J1510">
            <v>40017</v>
          </cell>
        </row>
        <row r="1515">
          <cell r="J1515" t="str">
            <v>第T09-4000号</v>
          </cell>
        </row>
        <row r="1516">
          <cell r="J1516" t="str">
            <v>T09-4000</v>
          </cell>
        </row>
        <row r="1518">
          <cell r="J1518" t="str">
            <v>日本建築センター</v>
          </cell>
        </row>
        <row r="1520">
          <cell r="J1520" t="str">
            <v>適正</v>
          </cell>
        </row>
        <row r="1521">
          <cell r="J1521" t="str">
            <v>適正</v>
          </cell>
        </row>
        <row r="1524">
          <cell r="J1524" t="str">
            <v>第 H26確認建築CIAS00022 号</v>
          </cell>
        </row>
        <row r="1528">
          <cell r="J1528">
            <v>41856</v>
          </cell>
        </row>
        <row r="1536">
          <cell r="H1536" t="str">
            <v>H21直前協会00723</v>
          </cell>
          <cell r="J1536" t="str">
            <v>H21直前協会00723</v>
          </cell>
        </row>
        <row r="1554">
          <cell r="J1554" t="str">
            <v>cst_shinsei_</v>
          </cell>
        </row>
        <row r="1555">
          <cell r="J1555" t="str">
            <v>_NOTIFY</v>
          </cell>
        </row>
        <row r="1556">
          <cell r="J1556" t="str">
            <v>_STRUCT</v>
          </cell>
        </row>
        <row r="1560">
          <cell r="J1560" t="str">
            <v/>
          </cell>
        </row>
        <row r="1562">
          <cell r="J1562" t="str">
            <v/>
          </cell>
        </row>
        <row r="1563">
          <cell r="J1563" t="str">
            <v/>
          </cell>
        </row>
        <row r="1564">
          <cell r="J1564" t="str">
            <v/>
          </cell>
        </row>
        <row r="1566">
          <cell r="J1566" t="str">
            <v/>
          </cell>
        </row>
        <row r="1567">
          <cell r="J1567" t="str">
            <v/>
          </cell>
        </row>
        <row r="1569">
          <cell r="J1569" t="str">
            <v/>
          </cell>
        </row>
        <row r="1572">
          <cell r="J1572" t="str">
            <v/>
          </cell>
        </row>
        <row r="1577">
          <cell r="J1577" t="str">
            <v/>
          </cell>
        </row>
        <row r="1578">
          <cell r="J1578" t="str">
            <v/>
          </cell>
        </row>
        <row r="1585">
          <cell r="J1585" t="str">
            <v/>
          </cell>
        </row>
        <row r="1586">
          <cell r="J1586" t="str">
            <v/>
          </cell>
        </row>
        <row r="1587">
          <cell r="J1587" t="str">
            <v/>
          </cell>
        </row>
        <row r="1767">
          <cell r="H1767" t="str">
            <v>MKJ-2015-1-10-00002</v>
          </cell>
        </row>
        <row r="1770">
          <cell r="J1770" t="str">
            <v/>
          </cell>
        </row>
      </sheetData>
      <sheetData sheetId="6">
        <row r="10">
          <cell r="I10" t="str">
            <v>本支店名が取得できません。空欄の可能性があります。</v>
          </cell>
        </row>
        <row r="17">
          <cell r="I17" t="str">
            <v>本支店名が取得できません。空欄の可能性があります。</v>
          </cell>
        </row>
        <row r="24">
          <cell r="I24" t="str">
            <v>本支店名が取得できません。空欄の可能性があります。</v>
          </cell>
        </row>
      </sheetData>
      <sheetData sheetId="7">
        <row r="10">
          <cell r="G10">
            <v>40900</v>
          </cell>
        </row>
        <row r="11">
          <cell r="G11">
            <v>41955</v>
          </cell>
        </row>
        <row r="12">
          <cell r="G12">
            <v>40889</v>
          </cell>
        </row>
        <row r="14">
          <cell r="I14" t="str">
            <v xml:space="preserve">  様</v>
          </cell>
        </row>
        <row r="18">
          <cell r="G18" t="str">
            <v>550-0005</v>
          </cell>
          <cell r="I18" t="str">
            <v>550-0005</v>
          </cell>
        </row>
        <row r="19">
          <cell r="G19" t="str">
            <v>大阪市西区西本町1-7-21</v>
          </cell>
          <cell r="I19" t="str">
            <v>大阪市西区西本町1-7-21</v>
          </cell>
        </row>
        <row r="20">
          <cell r="G20" t="str">
            <v>株式会社　エシェンツ・ジャパン</v>
          </cell>
          <cell r="I20" t="str">
            <v>株式会社　エシェンツ・ジャパン</v>
          </cell>
        </row>
        <row r="21">
          <cell r="G21" t="str">
            <v>06-6535-4270</v>
          </cell>
        </row>
        <row r="23">
          <cell r="I23">
            <v>130000</v>
          </cell>
        </row>
        <row r="25">
          <cell r="I25" t="str">
            <v/>
          </cell>
        </row>
        <row r="27">
          <cell r="G27">
            <v>10000</v>
          </cell>
        </row>
        <row r="33">
          <cell r="I33" t="str">
            <v/>
          </cell>
        </row>
        <row r="36">
          <cell r="I36">
            <v>30000</v>
          </cell>
        </row>
        <row r="38">
          <cell r="I38">
            <v>0</v>
          </cell>
        </row>
        <row r="40">
          <cell r="I40">
            <v>30000</v>
          </cell>
        </row>
        <row r="239">
          <cell r="G239">
            <v>250000</v>
          </cell>
          <cell r="I239">
            <v>250000</v>
          </cell>
        </row>
        <row r="240">
          <cell r="G240" t="str">
            <v>株式会社領収書   代表取締役　氏名</v>
          </cell>
        </row>
        <row r="243">
          <cell r="I243" t="str">
            <v/>
          </cell>
        </row>
        <row r="251">
          <cell r="G251">
            <v>100000</v>
          </cell>
        </row>
        <row r="253">
          <cell r="G253">
            <v>150000</v>
          </cell>
          <cell r="I253">
            <v>150000</v>
          </cell>
        </row>
        <row r="257">
          <cell r="I257">
            <v>0</v>
          </cell>
        </row>
        <row r="259">
          <cell r="I259">
            <v>0</v>
          </cell>
        </row>
        <row r="263">
          <cell r="I263">
            <v>0</v>
          </cell>
        </row>
        <row r="268">
          <cell r="I268">
            <v>0</v>
          </cell>
        </row>
        <row r="273">
          <cell r="I273">
            <v>0</v>
          </cell>
        </row>
        <row r="278">
          <cell r="I278">
            <v>0</v>
          </cell>
        </row>
        <row r="283">
          <cell r="I283">
            <v>0</v>
          </cell>
        </row>
        <row r="288">
          <cell r="I288">
            <v>0</v>
          </cell>
        </row>
        <row r="293">
          <cell r="I293">
            <v>0</v>
          </cell>
        </row>
        <row r="298">
          <cell r="I298">
            <v>0</v>
          </cell>
        </row>
        <row r="303">
          <cell r="I303">
            <v>0</v>
          </cell>
        </row>
        <row r="308">
          <cell r="I308">
            <v>0</v>
          </cell>
        </row>
        <row r="313">
          <cell r="I313">
            <v>0</v>
          </cell>
        </row>
        <row r="318">
          <cell r="I318">
            <v>0</v>
          </cell>
        </row>
        <row r="321">
          <cell r="I321" t="str">
            <v/>
          </cell>
        </row>
        <row r="322">
          <cell r="I322" t="str">
            <v/>
          </cell>
        </row>
        <row r="323">
          <cell r="I323" t="str">
            <v/>
          </cell>
        </row>
        <row r="324">
          <cell r="I324" t="str">
            <v/>
          </cell>
        </row>
        <row r="325">
          <cell r="I325" t="str">
            <v/>
          </cell>
        </row>
        <row r="326">
          <cell r="I326" t="str">
            <v/>
          </cell>
        </row>
        <row r="328">
          <cell r="I328" t="str">
            <v/>
          </cell>
        </row>
        <row r="332">
          <cell r="G332">
            <v>1000</v>
          </cell>
        </row>
        <row r="338">
          <cell r="G338">
            <v>1200</v>
          </cell>
        </row>
        <row r="344">
          <cell r="G344">
            <v>1300</v>
          </cell>
        </row>
        <row r="350">
          <cell r="G350">
            <v>14000</v>
          </cell>
        </row>
        <row r="356">
          <cell r="G356">
            <v>15000</v>
          </cell>
        </row>
        <row r="362">
          <cell r="G362">
            <v>21000</v>
          </cell>
        </row>
      </sheetData>
      <sheetData sheetId="8">
        <row r="5">
          <cell r="H5" t="str">
            <v>出張費</v>
          </cell>
        </row>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8">
          <cell r="G18">
            <v>1</v>
          </cell>
        </row>
        <row r="19">
          <cell r="G19">
            <v>10000</v>
          </cell>
        </row>
      </sheetData>
      <sheetData sheetId="9">
        <row r="18">
          <cell r="J18">
            <v>2</v>
          </cell>
        </row>
        <row r="51">
          <cell r="J51" t="str">
            <v/>
          </cell>
        </row>
        <row r="78">
          <cell r="J78" t="str">
            <v/>
          </cell>
        </row>
        <row r="79">
          <cell r="J79" t="str">
            <v/>
          </cell>
        </row>
        <row r="80">
          <cell r="J80" t="str">
            <v/>
          </cell>
        </row>
        <row r="82">
          <cell r="J82" t="str">
            <v>令和    年    月    日</v>
          </cell>
        </row>
        <row r="86">
          <cell r="J86" t="str">
            <v/>
          </cell>
        </row>
        <row r="88">
          <cell r="J88" t="str">
            <v/>
          </cell>
        </row>
        <row r="105">
          <cell r="J105" t="str">
            <v/>
          </cell>
        </row>
        <row r="120">
          <cell r="J120" t="str">
            <v/>
          </cell>
        </row>
        <row r="133">
          <cell r="J133" t="str">
            <v/>
          </cell>
        </row>
        <row r="161">
          <cell r="J161" t="str">
            <v/>
          </cell>
        </row>
        <row r="162">
          <cell r="J162" t="str">
            <v/>
          </cell>
        </row>
        <row r="168">
          <cell r="J168" t="str">
            <v/>
          </cell>
        </row>
        <row r="176">
          <cell r="J176" t="str">
            <v/>
          </cell>
        </row>
        <row r="202">
          <cell r="J202" t="str">
            <v/>
          </cell>
        </row>
        <row r="203">
          <cell r="J203" t="str">
            <v/>
          </cell>
        </row>
        <row r="204">
          <cell r="J204" t="str">
            <v/>
          </cell>
        </row>
        <row r="206">
          <cell r="J206" t="str">
            <v/>
          </cell>
        </row>
        <row r="208">
          <cell r="J208" t="str">
            <v xml:space="preserve">
</v>
          </cell>
        </row>
        <row r="209">
          <cell r="J209" t="str">
            <v/>
          </cell>
        </row>
        <row r="211">
          <cell r="J211" t="str">
            <v/>
          </cell>
        </row>
        <row r="212">
          <cell r="J212" t="str">
            <v/>
          </cell>
        </row>
        <row r="214">
          <cell r="J214" t="str">
            <v/>
          </cell>
        </row>
        <row r="215">
          <cell r="J215" t="str">
            <v/>
          </cell>
        </row>
        <row r="225">
          <cell r="J225" t="str">
            <v/>
          </cell>
        </row>
        <row r="227">
          <cell r="J227" t="str">
            <v/>
          </cell>
        </row>
        <row r="229">
          <cell r="J229" t="str">
            <v xml:space="preserve">
</v>
          </cell>
        </row>
        <row r="230">
          <cell r="J230" t="str">
            <v/>
          </cell>
        </row>
        <row r="232">
          <cell r="J232" t="str">
            <v/>
          </cell>
        </row>
        <row r="233">
          <cell r="J233" t="str">
            <v/>
          </cell>
        </row>
        <row r="235">
          <cell r="J235" t="str">
            <v/>
          </cell>
        </row>
        <row r="236">
          <cell r="J236" t="str">
            <v/>
          </cell>
        </row>
        <row r="240">
          <cell r="J240" t="str">
            <v/>
          </cell>
        </row>
        <row r="242">
          <cell r="J242" t="str">
            <v/>
          </cell>
        </row>
        <row r="244">
          <cell r="J244" t="str">
            <v xml:space="preserve">
</v>
          </cell>
        </row>
        <row r="245">
          <cell r="J245" t="str">
            <v/>
          </cell>
        </row>
        <row r="247">
          <cell r="J247" t="str">
            <v/>
          </cell>
        </row>
        <row r="248">
          <cell r="J248" t="str">
            <v/>
          </cell>
        </row>
        <row r="250">
          <cell r="J250" t="str">
            <v/>
          </cell>
        </row>
        <row r="251">
          <cell r="J251" t="str">
            <v/>
          </cell>
        </row>
        <row r="255">
          <cell r="J255" t="str">
            <v/>
          </cell>
        </row>
        <row r="257">
          <cell r="J257" t="str">
            <v/>
          </cell>
        </row>
        <row r="259">
          <cell r="J259" t="str">
            <v xml:space="preserve">
</v>
          </cell>
        </row>
        <row r="260">
          <cell r="J260" t="str">
            <v/>
          </cell>
        </row>
        <row r="262">
          <cell r="J262" t="str">
            <v/>
          </cell>
        </row>
        <row r="263">
          <cell r="J263" t="str">
            <v/>
          </cell>
        </row>
        <row r="265">
          <cell r="J265" t="str">
            <v/>
          </cell>
        </row>
        <row r="266">
          <cell r="J266" t="str">
            <v/>
          </cell>
        </row>
        <row r="270">
          <cell r="J270" t="str">
            <v/>
          </cell>
        </row>
        <row r="272">
          <cell r="J272" t="str">
            <v/>
          </cell>
        </row>
        <row r="274">
          <cell r="J274" t="str">
            <v xml:space="preserve">
</v>
          </cell>
        </row>
        <row r="275">
          <cell r="J275" t="str">
            <v/>
          </cell>
        </row>
        <row r="277">
          <cell r="J277" t="str">
            <v/>
          </cell>
        </row>
        <row r="278">
          <cell r="J278" t="str">
            <v/>
          </cell>
        </row>
        <row r="280">
          <cell r="J280" t="str">
            <v/>
          </cell>
        </row>
        <row r="281">
          <cell r="J281" t="str">
            <v/>
          </cell>
        </row>
        <row r="296">
          <cell r="H296">
            <v>111</v>
          </cell>
        </row>
        <row r="297">
          <cell r="H297">
            <v>111.11</v>
          </cell>
        </row>
        <row r="306">
          <cell r="J306" t="str">
            <v/>
          </cell>
        </row>
        <row r="307">
          <cell r="J307" t="str">
            <v/>
          </cell>
        </row>
        <row r="311">
          <cell r="J311" t="str">
            <v/>
          </cell>
        </row>
        <row r="337">
          <cell r="J337" t="str">
            <v/>
          </cell>
        </row>
        <row r="338">
          <cell r="J338" t="str">
            <v/>
          </cell>
        </row>
        <row r="339">
          <cell r="J339" t="str">
            <v/>
          </cell>
        </row>
        <row r="341">
          <cell r="J341" t="str">
            <v/>
          </cell>
        </row>
        <row r="343">
          <cell r="J343" t="str">
            <v xml:space="preserve">
</v>
          </cell>
        </row>
        <row r="344">
          <cell r="J344" t="str">
            <v/>
          </cell>
        </row>
        <row r="346">
          <cell r="J346" t="str">
            <v/>
          </cell>
        </row>
        <row r="347">
          <cell r="J347" t="str">
            <v/>
          </cell>
        </row>
        <row r="349">
          <cell r="J349" t="str">
            <v/>
          </cell>
        </row>
        <row r="350">
          <cell r="J350" t="str">
            <v/>
          </cell>
        </row>
        <row r="360">
          <cell r="J360" t="str">
            <v/>
          </cell>
        </row>
        <row r="362">
          <cell r="J362" t="str">
            <v/>
          </cell>
        </row>
        <row r="364">
          <cell r="J364" t="str">
            <v xml:space="preserve">
</v>
          </cell>
        </row>
        <row r="365">
          <cell r="J365" t="str">
            <v/>
          </cell>
        </row>
        <row r="367">
          <cell r="J367" t="str">
            <v/>
          </cell>
        </row>
        <row r="368">
          <cell r="J368" t="str">
            <v/>
          </cell>
        </row>
        <row r="370">
          <cell r="J370" t="str">
            <v/>
          </cell>
        </row>
        <row r="371">
          <cell r="J371" t="str">
            <v/>
          </cell>
        </row>
        <row r="375">
          <cell r="J375" t="str">
            <v/>
          </cell>
        </row>
        <row r="377">
          <cell r="J377" t="str">
            <v/>
          </cell>
        </row>
        <row r="379">
          <cell r="J379" t="str">
            <v xml:space="preserve">
</v>
          </cell>
        </row>
        <row r="380">
          <cell r="J380" t="str">
            <v/>
          </cell>
        </row>
        <row r="382">
          <cell r="J382" t="str">
            <v/>
          </cell>
        </row>
        <row r="383">
          <cell r="J383" t="str">
            <v/>
          </cell>
        </row>
        <row r="385">
          <cell r="J385" t="str">
            <v/>
          </cell>
        </row>
        <row r="386">
          <cell r="J386" t="str">
            <v/>
          </cell>
        </row>
        <row r="390">
          <cell r="J390" t="str">
            <v/>
          </cell>
        </row>
        <row r="392">
          <cell r="J392" t="str">
            <v/>
          </cell>
        </row>
        <row r="394">
          <cell r="J394" t="str">
            <v xml:space="preserve">
</v>
          </cell>
        </row>
        <row r="395">
          <cell r="J395" t="str">
            <v/>
          </cell>
        </row>
        <row r="397">
          <cell r="J397" t="str">
            <v/>
          </cell>
        </row>
        <row r="398">
          <cell r="J398" t="str">
            <v/>
          </cell>
        </row>
        <row r="400">
          <cell r="J400" t="str">
            <v/>
          </cell>
        </row>
        <row r="401">
          <cell r="J401" t="str">
            <v/>
          </cell>
        </row>
        <row r="405">
          <cell r="J405" t="str">
            <v/>
          </cell>
        </row>
        <row r="407">
          <cell r="J407" t="str">
            <v/>
          </cell>
        </row>
        <row r="409">
          <cell r="J409" t="str">
            <v xml:space="preserve">
</v>
          </cell>
        </row>
        <row r="410">
          <cell r="J410" t="str">
            <v/>
          </cell>
        </row>
        <row r="412">
          <cell r="J412" t="str">
            <v/>
          </cell>
        </row>
        <row r="413">
          <cell r="J413" t="str">
            <v/>
          </cell>
        </row>
        <row r="415">
          <cell r="J415" t="str">
            <v/>
          </cell>
        </row>
        <row r="416">
          <cell r="J416" t="str">
            <v/>
          </cell>
        </row>
        <row r="441">
          <cell r="J441" t="str">
            <v/>
          </cell>
        </row>
        <row r="442">
          <cell r="J442" t="str">
            <v/>
          </cell>
        </row>
        <row r="446">
          <cell r="J446" t="str">
            <v/>
          </cell>
        </row>
        <row r="472">
          <cell r="J472" t="str">
            <v/>
          </cell>
        </row>
        <row r="473">
          <cell r="J473" t="str">
            <v/>
          </cell>
        </row>
        <row r="474">
          <cell r="J474" t="str">
            <v/>
          </cell>
        </row>
        <row r="476">
          <cell r="J476" t="str">
            <v/>
          </cell>
        </row>
        <row r="478">
          <cell r="J478" t="str">
            <v xml:space="preserve">
</v>
          </cell>
        </row>
        <row r="479">
          <cell r="J479" t="str">
            <v/>
          </cell>
        </row>
        <row r="481">
          <cell r="J481" t="str">
            <v/>
          </cell>
        </row>
        <row r="482">
          <cell r="J482" t="str">
            <v/>
          </cell>
        </row>
        <row r="484">
          <cell r="J484" t="str">
            <v/>
          </cell>
        </row>
        <row r="485">
          <cell r="J485" t="str">
            <v/>
          </cell>
        </row>
        <row r="495">
          <cell r="J495" t="str">
            <v/>
          </cell>
        </row>
        <row r="497">
          <cell r="J497" t="str">
            <v/>
          </cell>
        </row>
        <row r="499">
          <cell r="J499" t="str">
            <v xml:space="preserve">
</v>
          </cell>
        </row>
        <row r="500">
          <cell r="J500" t="str">
            <v/>
          </cell>
        </row>
        <row r="502">
          <cell r="J502" t="str">
            <v/>
          </cell>
        </row>
        <row r="503">
          <cell r="J503" t="str">
            <v/>
          </cell>
        </row>
        <row r="505">
          <cell r="J505" t="str">
            <v/>
          </cell>
        </row>
        <row r="506">
          <cell r="J506" t="str">
            <v/>
          </cell>
        </row>
        <row r="510">
          <cell r="J510" t="str">
            <v/>
          </cell>
        </row>
        <row r="512">
          <cell r="J512" t="str">
            <v/>
          </cell>
        </row>
        <row r="514">
          <cell r="J514" t="str">
            <v xml:space="preserve">
</v>
          </cell>
        </row>
        <row r="515">
          <cell r="J515" t="str">
            <v/>
          </cell>
        </row>
        <row r="517">
          <cell r="J517" t="str">
            <v/>
          </cell>
        </row>
        <row r="518">
          <cell r="J518" t="str">
            <v/>
          </cell>
        </row>
        <row r="520">
          <cell r="J520" t="str">
            <v/>
          </cell>
        </row>
        <row r="521">
          <cell r="J521" t="str">
            <v/>
          </cell>
        </row>
        <row r="525">
          <cell r="J525" t="str">
            <v/>
          </cell>
        </row>
        <row r="527">
          <cell r="J527" t="str">
            <v/>
          </cell>
        </row>
        <row r="529">
          <cell r="J529" t="str">
            <v xml:space="preserve">
</v>
          </cell>
        </row>
        <row r="530">
          <cell r="J530" t="str">
            <v/>
          </cell>
        </row>
        <row r="532">
          <cell r="J532" t="str">
            <v/>
          </cell>
        </row>
        <row r="533">
          <cell r="J533" t="str">
            <v/>
          </cell>
        </row>
        <row r="535">
          <cell r="J535" t="str">
            <v/>
          </cell>
        </row>
        <row r="536">
          <cell r="J536" t="str">
            <v/>
          </cell>
        </row>
        <row r="540">
          <cell r="J540" t="str">
            <v/>
          </cell>
        </row>
        <row r="542">
          <cell r="J542" t="str">
            <v/>
          </cell>
        </row>
        <row r="544">
          <cell r="J544" t="str">
            <v xml:space="preserve">
</v>
          </cell>
        </row>
        <row r="545">
          <cell r="J545" t="str">
            <v/>
          </cell>
        </row>
        <row r="547">
          <cell r="J547" t="str">
            <v/>
          </cell>
        </row>
        <row r="548">
          <cell r="J548" t="str">
            <v/>
          </cell>
        </row>
        <row r="550">
          <cell r="J550" t="str">
            <v/>
          </cell>
        </row>
        <row r="551">
          <cell r="J551" t="str">
            <v/>
          </cell>
        </row>
        <row r="570">
          <cell r="J570" t="str">
            <v/>
          </cell>
        </row>
        <row r="571">
          <cell r="J571" t="str">
            <v/>
          </cell>
        </row>
        <row r="576">
          <cell r="J576" t="str">
            <v/>
          </cell>
        </row>
        <row r="577">
          <cell r="J577" t="str">
            <v/>
          </cell>
        </row>
        <row r="581">
          <cell r="J581" t="str">
            <v/>
          </cell>
        </row>
        <row r="607">
          <cell r="J607" t="str">
            <v/>
          </cell>
        </row>
        <row r="608">
          <cell r="J608" t="str">
            <v/>
          </cell>
        </row>
        <row r="609">
          <cell r="J609" t="str">
            <v/>
          </cell>
        </row>
        <row r="611">
          <cell r="J611" t="str">
            <v/>
          </cell>
        </row>
        <row r="613">
          <cell r="J613" t="str">
            <v xml:space="preserve">
</v>
          </cell>
        </row>
        <row r="614">
          <cell r="J614" t="str">
            <v/>
          </cell>
        </row>
        <row r="617">
          <cell r="J617" t="str">
            <v/>
          </cell>
        </row>
        <row r="619">
          <cell r="J619" t="str">
            <v/>
          </cell>
        </row>
        <row r="620">
          <cell r="J620" t="str">
            <v/>
          </cell>
        </row>
        <row r="630">
          <cell r="J630" t="str">
            <v/>
          </cell>
        </row>
        <row r="632">
          <cell r="J632" t="str">
            <v/>
          </cell>
        </row>
        <row r="634">
          <cell r="J634" t="str">
            <v xml:space="preserve">
</v>
          </cell>
        </row>
        <row r="635">
          <cell r="J635" t="str">
            <v/>
          </cell>
        </row>
        <row r="637">
          <cell r="J637" t="str">
            <v/>
          </cell>
        </row>
        <row r="638">
          <cell r="J638" t="str">
            <v/>
          </cell>
        </row>
        <row r="640">
          <cell r="J640" t="str">
            <v/>
          </cell>
        </row>
        <row r="641">
          <cell r="J641" t="str">
            <v/>
          </cell>
        </row>
        <row r="645">
          <cell r="J645" t="str">
            <v/>
          </cell>
        </row>
        <row r="647">
          <cell r="J647" t="str">
            <v/>
          </cell>
        </row>
        <row r="649">
          <cell r="J649" t="str">
            <v xml:space="preserve">
</v>
          </cell>
        </row>
        <row r="650">
          <cell r="J650" t="str">
            <v/>
          </cell>
        </row>
        <row r="652">
          <cell r="J652" t="str">
            <v/>
          </cell>
        </row>
        <row r="653">
          <cell r="J653" t="str">
            <v/>
          </cell>
        </row>
        <row r="655">
          <cell r="J655" t="str">
            <v/>
          </cell>
        </row>
        <row r="656">
          <cell r="J656" t="str">
            <v/>
          </cell>
        </row>
        <row r="660">
          <cell r="J660" t="str">
            <v/>
          </cell>
        </row>
        <row r="662">
          <cell r="J662" t="str">
            <v/>
          </cell>
        </row>
        <row r="664">
          <cell r="J664" t="str">
            <v xml:space="preserve">
</v>
          </cell>
        </row>
        <row r="665">
          <cell r="J665" t="str">
            <v/>
          </cell>
        </row>
        <row r="667">
          <cell r="J667" t="str">
            <v/>
          </cell>
        </row>
        <row r="668">
          <cell r="J668" t="str">
            <v/>
          </cell>
        </row>
        <row r="670">
          <cell r="J670" t="str">
            <v/>
          </cell>
        </row>
        <row r="671">
          <cell r="J671" t="str">
            <v/>
          </cell>
        </row>
        <row r="675">
          <cell r="J675" t="str">
            <v/>
          </cell>
        </row>
        <row r="677">
          <cell r="J677" t="str">
            <v/>
          </cell>
        </row>
        <row r="679">
          <cell r="J679" t="str">
            <v xml:space="preserve">
</v>
          </cell>
        </row>
        <row r="680">
          <cell r="J680" t="str">
            <v/>
          </cell>
        </row>
        <row r="682">
          <cell r="J682" t="str">
            <v/>
          </cell>
        </row>
        <row r="683">
          <cell r="J683" t="str">
            <v/>
          </cell>
        </row>
        <row r="685">
          <cell r="J685" t="str">
            <v/>
          </cell>
        </row>
        <row r="686">
          <cell r="J686" t="str">
            <v/>
          </cell>
        </row>
        <row r="705">
          <cell r="J705" t="str">
            <v/>
          </cell>
        </row>
        <row r="706">
          <cell r="J706" t="str">
            <v/>
          </cell>
        </row>
        <row r="711">
          <cell r="J711" t="str">
            <v/>
          </cell>
        </row>
        <row r="712">
          <cell r="J712" t="str">
            <v/>
          </cell>
        </row>
        <row r="716">
          <cell r="J716" t="str">
            <v/>
          </cell>
        </row>
        <row r="742">
          <cell r="J742" t="str">
            <v/>
          </cell>
        </row>
        <row r="743">
          <cell r="J743" t="str">
            <v/>
          </cell>
        </row>
        <row r="744">
          <cell r="J744" t="str">
            <v/>
          </cell>
        </row>
        <row r="746">
          <cell r="J746" t="str">
            <v/>
          </cell>
        </row>
        <row r="748">
          <cell r="J748" t="str">
            <v xml:space="preserve">
</v>
          </cell>
        </row>
        <row r="749">
          <cell r="J749" t="str">
            <v/>
          </cell>
        </row>
        <row r="751">
          <cell r="J751" t="str">
            <v/>
          </cell>
        </row>
        <row r="752">
          <cell r="J752" t="str">
            <v/>
          </cell>
        </row>
        <row r="754">
          <cell r="J754" t="str">
            <v/>
          </cell>
        </row>
        <row r="755">
          <cell r="J755" t="str">
            <v/>
          </cell>
        </row>
        <row r="765">
          <cell r="J765" t="str">
            <v/>
          </cell>
        </row>
        <row r="767">
          <cell r="J767" t="str">
            <v/>
          </cell>
        </row>
        <row r="769">
          <cell r="J769" t="str">
            <v xml:space="preserve">
</v>
          </cell>
        </row>
        <row r="770">
          <cell r="J770" t="str">
            <v/>
          </cell>
        </row>
        <row r="772">
          <cell r="J772" t="str">
            <v/>
          </cell>
        </row>
        <row r="773">
          <cell r="J773" t="str">
            <v/>
          </cell>
        </row>
        <row r="775">
          <cell r="J775" t="str">
            <v/>
          </cell>
        </row>
        <row r="776">
          <cell r="J776" t="str">
            <v/>
          </cell>
        </row>
        <row r="780">
          <cell r="J780" t="str">
            <v/>
          </cell>
        </row>
        <row r="782">
          <cell r="J782" t="str">
            <v/>
          </cell>
        </row>
        <row r="784">
          <cell r="J784" t="str">
            <v xml:space="preserve">
</v>
          </cell>
        </row>
        <row r="785">
          <cell r="J785" t="str">
            <v/>
          </cell>
        </row>
        <row r="787">
          <cell r="J787" t="str">
            <v/>
          </cell>
        </row>
        <row r="788">
          <cell r="J788" t="str">
            <v/>
          </cell>
        </row>
        <row r="790">
          <cell r="J790" t="str">
            <v/>
          </cell>
        </row>
        <row r="791">
          <cell r="J791" t="str">
            <v/>
          </cell>
        </row>
        <row r="795">
          <cell r="J795" t="str">
            <v/>
          </cell>
        </row>
        <row r="797">
          <cell r="J797" t="str">
            <v/>
          </cell>
        </row>
        <row r="799">
          <cell r="J799" t="str">
            <v xml:space="preserve">
</v>
          </cell>
        </row>
        <row r="800">
          <cell r="J800" t="str">
            <v/>
          </cell>
        </row>
        <row r="802">
          <cell r="J802" t="str">
            <v/>
          </cell>
        </row>
        <row r="803">
          <cell r="J803" t="str">
            <v/>
          </cell>
        </row>
        <row r="805">
          <cell r="J805" t="str">
            <v/>
          </cell>
        </row>
        <row r="806">
          <cell r="J806" t="str">
            <v/>
          </cell>
        </row>
        <row r="810">
          <cell r="J810" t="str">
            <v/>
          </cell>
        </row>
        <row r="812">
          <cell r="J812" t="str">
            <v/>
          </cell>
        </row>
        <row r="814">
          <cell r="J814" t="str">
            <v xml:space="preserve">
</v>
          </cell>
        </row>
        <row r="815">
          <cell r="J815" t="str">
            <v/>
          </cell>
        </row>
        <row r="817">
          <cell r="J817" t="str">
            <v/>
          </cell>
        </row>
        <row r="818">
          <cell r="J818" t="str">
            <v/>
          </cell>
        </row>
        <row r="820">
          <cell r="J820" t="str">
            <v/>
          </cell>
        </row>
        <row r="821">
          <cell r="J821" t="str">
            <v/>
          </cell>
        </row>
        <row r="840">
          <cell r="J840" t="str">
            <v/>
          </cell>
        </row>
        <row r="841">
          <cell r="J841" t="str">
            <v/>
          </cell>
        </row>
      </sheetData>
      <sheetData sheetId="10">
        <row r="12">
          <cell r="I12" t="str">
            <v>一般財団法人 宮城県建築住宅センター</v>
          </cell>
        </row>
        <row r="23">
          <cell r="I23" t="str">
            <v/>
          </cell>
        </row>
        <row r="24">
          <cell r="I24" t="str">
            <v>○○市</v>
          </cell>
        </row>
        <row r="26">
          <cell r="F26" t="str">
            <v>基点</v>
          </cell>
        </row>
        <row r="27">
          <cell r="B27" t="str">
            <v>鎌ヶ谷市</v>
          </cell>
        </row>
        <row r="28">
          <cell r="B28" t="str">
            <v>鎌ケ谷市</v>
          </cell>
        </row>
        <row r="29">
          <cell r="B29" t="str">
            <v>鎌ｹ谷市</v>
          </cell>
        </row>
        <row r="30">
          <cell r="B30" t="str">
            <v>鎌が谷市</v>
          </cell>
        </row>
        <row r="39">
          <cell r="I39" t="str">
            <v/>
          </cell>
        </row>
        <row r="50">
          <cell r="I50" t="str">
            <v/>
          </cell>
        </row>
        <row r="52">
          <cell r="I52" t="str">
            <v/>
          </cell>
        </row>
        <row r="54">
          <cell r="I54" t="str">
            <v/>
          </cell>
        </row>
        <row r="59">
          <cell r="I59" t="str">
            <v/>
          </cell>
        </row>
        <row r="60">
          <cell r="I60" t="str">
            <v/>
          </cell>
        </row>
        <row r="62">
          <cell r="F62" t="str">
            <v>行政庁情報</v>
          </cell>
        </row>
        <row r="72">
          <cell r="H72" t="str">
            <v/>
          </cell>
        </row>
        <row r="75">
          <cell r="A75" t="str">
            <v/>
          </cell>
        </row>
        <row r="76">
          <cell r="A76">
            <v>2</v>
          </cell>
        </row>
        <row r="79">
          <cell r="A79" t="str">
            <v>安藤　一弘</v>
          </cell>
        </row>
        <row r="80">
          <cell r="A80" t="str">
            <v>福澤　榮治</v>
          </cell>
        </row>
        <row r="81">
          <cell r="A81" t="str">
            <v>岩田　賢蔵</v>
          </cell>
        </row>
        <row r="82">
          <cell r="A82" t="str">
            <v>飯山　滋人</v>
          </cell>
        </row>
        <row r="83">
          <cell r="A83" t="str">
            <v>山本　嘉孝</v>
          </cell>
        </row>
        <row r="114">
          <cell r="I114" t="str">
            <v>■</v>
          </cell>
        </row>
        <row r="115">
          <cell r="I115" t="str">
            <v>□</v>
          </cell>
        </row>
        <row r="116">
          <cell r="I116" t="str">
            <v>□</v>
          </cell>
        </row>
        <row r="129">
          <cell r="I129" t="str">
            <v>ルート2検査員ユーザID</v>
          </cell>
        </row>
        <row r="144">
          <cell r="I144" t="str">
            <v>1604ge</v>
          </cell>
        </row>
        <row r="145">
          <cell r="I145" t="str">
            <v>1506le</v>
          </cell>
        </row>
        <row r="149">
          <cell r="I149" t="str">
            <v>建築基準法第６条の２第４項の規定による</v>
          </cell>
        </row>
        <row r="152">
          <cell r="I152" t="str">
            <v>建築基準法第６条の２第９項の規定による</v>
          </cell>
        </row>
        <row r="154">
          <cell r="I154" t="str">
            <v>建築基準法第６条の２第４項の規定による</v>
          </cell>
        </row>
        <row r="157">
          <cell r="I157"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0">
          <cell r="I160" t="str">
            <v>　下記による確認申請書は、下記の理由により建築基準法第６条第１項（同法第６条の３第１項の規定により読み替えて適用される同法第６条第１項）の建築基準関係規定に適合するかどうかを決定することができないので、同法第6条の2第9項（同法第87条第1項、第87条の2又は第88条第1項若しくは第2項において準用する場合を含む。）の規定により通知します。
　</v>
          </cell>
        </row>
        <row r="162">
          <cell r="I162"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6">
          <cell r="I166" t="str">
            <v>建築基準法第６条の２第４項の規定による</v>
          </cell>
        </row>
        <row r="169">
          <cell r="I169" t="str">
            <v>建築基準法第６条の２第９項の規定による</v>
          </cell>
        </row>
        <row r="171">
          <cell r="I171" t="str">
            <v>建築基準法第６条の２第４項の規定による</v>
          </cell>
        </row>
        <row r="174">
          <cell r="I174"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row r="177">
          <cell r="I177" t="str">
            <v>　別添の確認申請書及び添付図書に記載の計画は、下記の理由により建築基準法第6条第1項（同法第6条の3第1項の規定により読み替えて適用される同法第6条第1項）の建築基準関係規定に適合しないことを認めましたので、同条第9項（同法第87条第1項、第87条の2又は第88条第1項若しくは第2項において準用する場合を含む。）の規定により通知します。
　</v>
          </cell>
        </row>
        <row r="179">
          <cell r="I179"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sheetData>
      <sheetData sheetId="11">
        <row r="30">
          <cell r="A30" t="str">
            <v>　なお、この処分に不服があるときは、この通知を受けた日の翌日から起算して３ヶ月以内に○○市建築審査会に対して審査請求をすることができます（なお、この通知を受けた日の翌日から起算して３ヶ月以内であつても、処分の日から１年を経過すると審査請求をすることができなくなります。）。また、この通知を受けた日（当該処分につき審査請求をした場合においては、これに対する裁決の送達を受けた日）の翌日から起算して６か月以内に一般財団法人 宮城県建築住宅センターを被告として（訴訟において一般財団法人 宮城県建築住宅センターを代表する者は理事長　三　浦　隆　夫となります。）、処分の取消しの訴えを提起することができます（なお、この通知又は裁決の送達を受けた日の翌日から起算して６か月以内であつても、処分又は裁決の日から１年を経過すると処分の取消しの訴えを提起することができなくなります。）。</v>
          </cell>
        </row>
      </sheetData>
      <sheetData sheetId="12">
        <row r="24">
          <cell r="C24" t="str">
            <v>宮城県塩竈市</v>
          </cell>
        </row>
        <row r="40">
          <cell r="A40" t="str">
            <v>東京消防署　消防所長</v>
          </cell>
        </row>
        <row r="54">
          <cell r="C54" t="str">
            <v>Error</v>
          </cell>
        </row>
        <row r="56">
          <cell r="C56" t="str">
            <v/>
          </cell>
        </row>
        <row r="58">
          <cell r="C58">
            <v>2</v>
          </cell>
        </row>
        <row r="60">
          <cell r="C60" t="str">
            <v/>
          </cell>
        </row>
        <row r="62">
          <cell r="C62">
            <v>2</v>
          </cell>
        </row>
        <row r="63">
          <cell r="C63">
            <v>3</v>
          </cell>
        </row>
        <row r="64">
          <cell r="C64">
            <v>1</v>
          </cell>
        </row>
        <row r="67">
          <cell r="C67" t="str">
            <v>東京消防署　消防所長様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13">
        <row r="12">
          <cell r="G12" t="str">
            <v/>
          </cell>
        </row>
        <row r="13">
          <cell r="G13" t="str">
            <v/>
          </cell>
        </row>
        <row r="14">
          <cell r="G14" t="str">
            <v>日本建築センター</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6">
          <cell r="G66" t="str">
            <v>日本建築センター御中</v>
          </cell>
        </row>
        <row r="68">
          <cell r="G68" t="str">
            <v/>
          </cell>
        </row>
        <row r="70">
          <cell r="G70" t="str">
            <v>日本建築センター</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4">
          <cell r="B124" t="str">
            <v>H</v>
          </cell>
          <cell r="K124" t="str">
            <v>千葉県建技2</v>
          </cell>
        </row>
        <row r="129">
          <cell r="B129" t="str">
            <v>I</v>
          </cell>
          <cell r="K129" t="str">
            <v>茨城県建築2</v>
          </cell>
        </row>
        <row r="134">
          <cell r="B134" t="str">
            <v>J</v>
          </cell>
          <cell r="K134" t="str">
            <v>群馬県</v>
          </cell>
        </row>
        <row r="139">
          <cell r="B139" t="str">
            <v>K</v>
          </cell>
          <cell r="K139" t="str">
            <v>静岡県建技</v>
          </cell>
        </row>
        <row r="145">
          <cell r="B145" t="str">
            <v>L</v>
          </cell>
          <cell r="K145" t="str">
            <v>ハウスプラス</v>
          </cell>
        </row>
        <row r="153">
          <cell r="B153" t="str">
            <v>M</v>
          </cell>
          <cell r="K153" t="str">
            <v>ERI</v>
          </cell>
        </row>
        <row r="158">
          <cell r="B158" t="str">
            <v>N</v>
          </cell>
          <cell r="K158" t="str">
            <v>都市居住</v>
          </cell>
        </row>
        <row r="164">
          <cell r="B164" t="str">
            <v>O</v>
          </cell>
          <cell r="K164" t="str">
            <v>ビューロ</v>
          </cell>
        </row>
        <row r="169">
          <cell r="B169" t="str">
            <v>P</v>
          </cell>
          <cell r="K169" t="str">
            <v>建築構造</v>
          </cell>
        </row>
        <row r="174">
          <cell r="B174" t="str">
            <v>Q</v>
          </cell>
          <cell r="K174" t="str">
            <v>CIAS</v>
          </cell>
        </row>
        <row r="179">
          <cell r="B179" t="str">
            <v>R</v>
          </cell>
          <cell r="K179" t="str">
            <v>GES</v>
          </cell>
        </row>
        <row r="184">
          <cell r="B184" t="str">
            <v>S</v>
          </cell>
          <cell r="K184" t="str">
            <v>東京建築</v>
          </cell>
        </row>
        <row r="189">
          <cell r="B189" t="str">
            <v>T</v>
          </cell>
          <cell r="K189" t="str">
            <v>アウェイ</v>
          </cell>
        </row>
        <row r="194">
          <cell r="B194" t="str">
            <v>U</v>
          </cell>
          <cell r="K194" t="str">
            <v>KBI</v>
          </cell>
        </row>
        <row r="199">
          <cell r="B199" t="str">
            <v>V</v>
          </cell>
          <cell r="K199" t="str">
            <v>膜構造</v>
          </cell>
        </row>
        <row r="204">
          <cell r="B204" t="str">
            <v>W</v>
          </cell>
          <cell r="K204" t="str">
            <v>愛知県住宅2</v>
          </cell>
        </row>
        <row r="209">
          <cell r="B209" t="str">
            <v>X</v>
          </cell>
          <cell r="K209" t="str">
            <v>岐阜県</v>
          </cell>
        </row>
        <row r="214">
          <cell r="B214" t="str">
            <v>Y</v>
          </cell>
          <cell r="K214" t="str">
            <v>木材技術</v>
          </cell>
        </row>
        <row r="219">
          <cell r="B219" t="str">
            <v>Z</v>
          </cell>
          <cell r="K219" t="str">
            <v>三重県</v>
          </cell>
        </row>
        <row r="224">
          <cell r="B224" t="str">
            <v>AA</v>
          </cell>
          <cell r="K224" t="str">
            <v>GBRC2</v>
          </cell>
        </row>
        <row r="229">
          <cell r="B229" t="str">
            <v>AB</v>
          </cell>
          <cell r="K229" t="str">
            <v>OKBC2</v>
          </cell>
        </row>
        <row r="234">
          <cell r="B234" t="str">
            <v>AC</v>
          </cell>
          <cell r="K234" t="str">
            <v>兵庫県</v>
          </cell>
        </row>
        <row r="240">
          <cell r="B240" t="str">
            <v>AD</v>
          </cell>
          <cell r="K240" t="str">
            <v>群馬県建築</v>
          </cell>
        </row>
        <row r="245">
          <cell r="B245" t="str">
            <v>AE</v>
          </cell>
          <cell r="K245" t="str">
            <v>建築検査協会</v>
          </cell>
        </row>
        <row r="250">
          <cell r="B250" t="str">
            <v>AF</v>
          </cell>
          <cell r="K250" t="str">
            <v>長野県住宅</v>
          </cell>
        </row>
        <row r="255">
          <cell r="B255" t="str">
            <v>AG</v>
          </cell>
          <cell r="K255" t="str">
            <v>山形県建築</v>
          </cell>
        </row>
        <row r="260">
          <cell r="B260" t="str">
            <v>AH</v>
          </cell>
          <cell r="K260" t="str">
            <v>石川県建築</v>
          </cell>
        </row>
        <row r="265">
          <cell r="B265" t="str">
            <v>AI</v>
          </cell>
          <cell r="K265" t="str">
            <v>福岡県住宅</v>
          </cell>
        </row>
        <row r="271">
          <cell r="B271" t="str">
            <v>AJ</v>
          </cell>
          <cell r="K271" t="str">
            <v>SGS</v>
          </cell>
        </row>
        <row r="276">
          <cell r="B276" t="str">
            <v>AK</v>
          </cell>
        </row>
        <row r="281">
          <cell r="B281" t="str">
            <v>AL</v>
          </cell>
        </row>
        <row r="286">
          <cell r="B286" t="str">
            <v>AM</v>
          </cell>
        </row>
      </sheetData>
      <sheetData sheetId="14">
        <row r="6">
          <cell r="E6" t="str">
            <v>会社タイプ</v>
          </cell>
        </row>
        <row r="19">
          <cell r="E19" t="str">
            <v>会社タイプ</v>
          </cell>
        </row>
        <row r="32">
          <cell r="E32" t="str">
            <v>会社タイプ</v>
          </cell>
        </row>
        <row r="45">
          <cell r="E45" t="str">
            <v>会社タイプ</v>
          </cell>
        </row>
        <row r="58">
          <cell r="E58" t="str">
            <v>会社タイプ</v>
          </cell>
        </row>
        <row r="74">
          <cell r="F74" t="str">
            <v>本社</v>
          </cell>
        </row>
        <row r="75">
          <cell r="F75" t="str">
            <v>県北事務所</v>
          </cell>
        </row>
        <row r="87">
          <cell r="F87" t="str">
            <v>don_BasePoint2_MKJC</v>
          </cell>
        </row>
        <row r="88">
          <cell r="F88" t="str">
            <v>don_SearchErea2_MKJC</v>
          </cell>
        </row>
        <row r="95">
          <cell r="F95">
            <v>41907</v>
          </cell>
          <cell r="H95">
            <v>1</v>
          </cell>
        </row>
        <row r="97">
          <cell r="H97" t="str">
            <v>一般財団法人　宮城県建築住宅センター</v>
          </cell>
        </row>
        <row r="98">
          <cell r="H98" t="str">
            <v>理事長　三　浦　隆　夫</v>
          </cell>
        </row>
        <row r="127">
          <cell r="F127">
            <v>41854</v>
          </cell>
          <cell r="H127">
            <v>1</v>
          </cell>
        </row>
        <row r="129">
          <cell r="H129" t="str">
            <v>一般財団法人　宮城県建築住宅センター</v>
          </cell>
        </row>
        <row r="130">
          <cell r="H130" t="str">
            <v>理事長　三　浦　隆　夫</v>
          </cell>
        </row>
        <row r="131">
          <cell r="H131" t="str">
            <v>989-6117</v>
          </cell>
        </row>
        <row r="132">
          <cell r="H132" t="str">
            <v>大崎市古川旭四丁目3-24</v>
          </cell>
        </row>
        <row r="133">
          <cell r="H133" t="str">
            <v>大崎建設産業会館4階</v>
          </cell>
        </row>
        <row r="134">
          <cell r="H134" t="str">
            <v>0229-29-9177</v>
          </cell>
        </row>
        <row r="135">
          <cell r="H135" t="str">
            <v/>
          </cell>
        </row>
        <row r="139">
          <cell r="F139">
            <v>41856</v>
          </cell>
          <cell r="H139">
            <v>1</v>
          </cell>
        </row>
        <row r="141">
          <cell r="H141" t="str">
            <v>一般財団法人　宮城県建築住宅センター</v>
          </cell>
        </row>
        <row r="142">
          <cell r="H142" t="str">
            <v>理事長　三　浦　隆　夫</v>
          </cell>
        </row>
        <row r="151">
          <cell r="F151">
            <v>44761</v>
          </cell>
          <cell r="H151">
            <v>2</v>
          </cell>
        </row>
        <row r="153">
          <cell r="H153" t="str">
            <v>一般財団法人　宮城県建築住宅センター</v>
          </cell>
        </row>
        <row r="154">
          <cell r="H154" t="str">
            <v>理事長　三　浦　俊　德</v>
          </cell>
        </row>
        <row r="156">
          <cell r="H156" t="str">
            <v>仙台市青葉区上杉一丁目1-20</v>
          </cell>
        </row>
        <row r="163">
          <cell r="F163">
            <v>41855</v>
          </cell>
          <cell r="H163">
            <v>1</v>
          </cell>
        </row>
        <row r="165">
          <cell r="H165" t="str">
            <v>一般財団法人　宮城県建築住宅センター</v>
          </cell>
        </row>
        <row r="175">
          <cell r="F175">
            <v>41859</v>
          </cell>
          <cell r="H175">
            <v>1</v>
          </cell>
        </row>
        <row r="177">
          <cell r="H177" t="str">
            <v>一般財団法人　宮城県建築住宅センター</v>
          </cell>
        </row>
        <row r="178">
          <cell r="H178" t="str">
            <v>理事長　三　浦　隆　夫</v>
          </cell>
        </row>
        <row r="187">
          <cell r="F187">
            <v>41852</v>
          </cell>
          <cell r="H187">
            <v>1</v>
          </cell>
        </row>
        <row r="199">
          <cell r="F199">
            <v>40034</v>
          </cell>
          <cell r="H199">
            <v>1</v>
          </cell>
        </row>
        <row r="201">
          <cell r="H201" t="str">
            <v>一般財団法人　宮城県建築住宅センター</v>
          </cell>
        </row>
        <row r="202">
          <cell r="H202" t="str">
            <v>理事長　三　浦　隆　夫</v>
          </cell>
        </row>
        <row r="211">
          <cell r="F211">
            <v>40035</v>
          </cell>
          <cell r="H211">
            <v>1</v>
          </cell>
        </row>
        <row r="213">
          <cell r="H213" t="str">
            <v>一般財団法人　宮城県建築住宅センター</v>
          </cell>
        </row>
        <row r="214">
          <cell r="H214" t="str">
            <v>理事長　三　浦　隆　夫</v>
          </cell>
        </row>
        <row r="223">
          <cell r="F223">
            <v>40036</v>
          </cell>
          <cell r="H223">
            <v>1</v>
          </cell>
        </row>
        <row r="225">
          <cell r="H225" t="str">
            <v>一般財団法人　宮城県建築住宅センター</v>
          </cell>
        </row>
        <row r="226">
          <cell r="H226" t="str">
            <v>理事長　三　浦　隆　夫</v>
          </cell>
        </row>
        <row r="228">
          <cell r="H228" t="str">
            <v>大崎市古川旭四丁目3-24</v>
          </cell>
        </row>
        <row r="235">
          <cell r="F235">
            <v>44761</v>
          </cell>
          <cell r="H235">
            <v>2</v>
          </cell>
        </row>
        <row r="247">
          <cell r="F247">
            <v>44761</v>
          </cell>
          <cell r="H247">
            <v>2</v>
          </cell>
        </row>
        <row r="249">
          <cell r="H249" t="str">
            <v>一般財団法人　宮城県建築住宅センター</v>
          </cell>
        </row>
        <row r="259">
          <cell r="F259">
            <v>44761</v>
          </cell>
          <cell r="H259">
            <v>2</v>
          </cell>
        </row>
        <row r="271">
          <cell r="F271">
            <v>44761</v>
          </cell>
          <cell r="H271">
            <v>2</v>
          </cell>
        </row>
        <row r="283">
          <cell r="F283">
            <v>41955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FEE"/>
      <sheetName val="dIMPOSSIBLE"/>
      <sheetName val="dAName"/>
      <sheetName val="dOFFICE_name"/>
      <sheetName val="dINFORMATION"/>
      <sheetName val="仮使用認定引受証"/>
      <sheetName val="仮使用認定申請受付表"/>
      <sheetName val="仮使用認定報告書"/>
      <sheetName val="仮使用_消防照会書"/>
      <sheetName val="仮使用認定通知書"/>
      <sheetName val="仮使用_適合しない通知書"/>
      <sheetName val="NoObject"/>
    </sheetNames>
    <sheetDataSet>
      <sheetData sheetId="0" refreshError="1"/>
      <sheetData sheetId="1">
        <row r="12">
          <cell r="F12" t="str">
            <v>MKJC</v>
          </cell>
        </row>
        <row r="17">
          <cell r="F17" t="str">
            <v>東京本社</v>
          </cell>
          <cell r="H17" t="str">
            <v>東京本社</v>
          </cell>
        </row>
        <row r="40">
          <cell r="H40" t="str">
            <v/>
          </cell>
        </row>
        <row r="44">
          <cell r="H44">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9">
          <cell r="F99" t="str">
            <v>会社名</v>
          </cell>
          <cell r="H99" t="str">
            <v>会社名</v>
          </cell>
        </row>
        <row r="100">
          <cell r="F100" t="str">
            <v>役職</v>
          </cell>
        </row>
        <row r="101">
          <cell r="F101" t="str">
            <v>氏名1</v>
          </cell>
        </row>
        <row r="102">
          <cell r="H102" t="str">
            <v>氏名1</v>
          </cell>
        </row>
        <row r="103">
          <cell r="F103" t="str">
            <v>H1-nushi_post_code</v>
          </cell>
        </row>
        <row r="104">
          <cell r="F104" t="str">
            <v>H1-nushi_address</v>
          </cell>
        </row>
        <row r="106">
          <cell r="F106" t="str">
            <v>H1-nushi_TEL</v>
          </cell>
        </row>
        <row r="107">
          <cell r="F107" t="str">
            <v>会社名　役職　氏名１</v>
          </cell>
          <cell r="H107" t="str">
            <v>会社名　役職　氏名１</v>
          </cell>
        </row>
        <row r="111">
          <cell r="F111" t="str">
            <v>会社名②</v>
          </cell>
        </row>
        <row r="112">
          <cell r="F112" t="str">
            <v>役職②</v>
          </cell>
        </row>
        <row r="113">
          <cell r="F113" t="str">
            <v>氏名②</v>
          </cell>
        </row>
        <row r="118">
          <cell r="H118" t="str">
            <v/>
          </cell>
        </row>
        <row r="122">
          <cell r="F122" t="str">
            <v>会社名③</v>
          </cell>
        </row>
        <row r="123">
          <cell r="F123" t="str">
            <v>役職③</v>
          </cell>
        </row>
        <row r="124">
          <cell r="F124" t="str">
            <v>氏名③</v>
          </cell>
        </row>
        <row r="136">
          <cell r="F136" t="str">
            <v>H4-nushi_name</v>
          </cell>
        </row>
        <row r="147">
          <cell r="F147" t="str">
            <v>H5-nushi_name</v>
          </cell>
        </row>
        <row r="158">
          <cell r="F158" t="str">
            <v>H6-nushi_name</v>
          </cell>
        </row>
        <row r="169">
          <cell r="F169" t="str">
            <v>H7-nushi_name</v>
          </cell>
        </row>
        <row r="180">
          <cell r="F180" t="str">
            <v>H8-nushi_name</v>
          </cell>
        </row>
        <row r="191">
          <cell r="F191" t="str">
            <v>H9-nushi_name</v>
          </cell>
        </row>
        <row r="213">
          <cell r="H213" t="str">
            <v>会社名  役職  氏名1</v>
          </cell>
        </row>
        <row r="214">
          <cell r="H214" t="str">
            <v>会社名②  役職②  氏名②</v>
          </cell>
        </row>
        <row r="215">
          <cell r="H215" t="str">
            <v>会社名③  役職③  氏名③</v>
          </cell>
        </row>
        <row r="216">
          <cell r="H216" t="str">
            <v>H4-nushi_name</v>
          </cell>
        </row>
        <row r="217">
          <cell r="H217" t="str">
            <v>H5-nushi_name</v>
          </cell>
        </row>
        <row r="218">
          <cell r="H218" t="str">
            <v>H6-nushi_name</v>
          </cell>
        </row>
        <row r="219">
          <cell r="H219" t="str">
            <v>H7-nushi_name</v>
          </cell>
        </row>
        <row r="220">
          <cell r="H220" t="str">
            <v>H8-nushi_name</v>
          </cell>
        </row>
        <row r="221">
          <cell r="H221" t="str">
            <v>H9-nushi_name</v>
          </cell>
        </row>
        <row r="239">
          <cell r="H239" t="str">
            <v>会社名
役職  氏名1</v>
          </cell>
        </row>
        <row r="240">
          <cell r="H240" t="str">
            <v>会社名②
役職②  氏名②</v>
          </cell>
        </row>
        <row r="241">
          <cell r="H241" t="str">
            <v>会社名③
役職③  氏名③</v>
          </cell>
        </row>
        <row r="242">
          <cell r="H242" t="str">
            <v>H4-nushi_name</v>
          </cell>
        </row>
        <row r="243">
          <cell r="H243" t="str">
            <v>H5-nushi_name</v>
          </cell>
        </row>
        <row r="244">
          <cell r="H244" t="str">
            <v>H6-nushi_name</v>
          </cell>
        </row>
        <row r="245">
          <cell r="H245" t="str">
            <v>H7-nushi_name</v>
          </cell>
        </row>
        <row r="246">
          <cell r="H246" t="str">
            <v>H8-nushi_name</v>
          </cell>
        </row>
        <row r="247">
          <cell r="H247" t="str">
            <v>H9-nushi_name</v>
          </cell>
        </row>
        <row r="251">
          <cell r="H251" t="str">
            <v>会社名
役職  氏名1　様</v>
          </cell>
        </row>
        <row r="252">
          <cell r="H252" t="str">
            <v>会社名②
役職②  氏名②　様</v>
          </cell>
        </row>
        <row r="253">
          <cell r="H253" t="str">
            <v>会社名③
役職③  氏名③　様</v>
          </cell>
        </row>
        <row r="254">
          <cell r="H254" t="str">
            <v>H4-nushi_name　様</v>
          </cell>
        </row>
        <row r="255">
          <cell r="H255" t="str">
            <v>H5-nushi_name　様</v>
          </cell>
        </row>
        <row r="256">
          <cell r="H256" t="str">
            <v>H6-nushi_name　様</v>
          </cell>
        </row>
        <row r="257">
          <cell r="H257" t="str">
            <v>H7-nushi_name　様</v>
          </cell>
        </row>
        <row r="258">
          <cell r="H258" t="str">
            <v>H8-nushi_name　様</v>
          </cell>
        </row>
        <row r="259">
          <cell r="H259" t="str">
            <v>H9-nushi_name　様</v>
          </cell>
        </row>
        <row r="263">
          <cell r="H263">
            <v>1</v>
          </cell>
        </row>
        <row r="264">
          <cell r="H264">
            <v>1</v>
          </cell>
        </row>
        <row r="265">
          <cell r="H265">
            <v>1</v>
          </cell>
        </row>
        <row r="266">
          <cell r="H266">
            <v>1</v>
          </cell>
        </row>
        <row r="267">
          <cell r="H267">
            <v>1</v>
          </cell>
        </row>
        <row r="268">
          <cell r="H268">
            <v>1</v>
          </cell>
        </row>
        <row r="269">
          <cell r="H269">
            <v>1</v>
          </cell>
        </row>
        <row r="270">
          <cell r="H270">
            <v>1</v>
          </cell>
        </row>
        <row r="275">
          <cell r="H275" t="str">
            <v xml:space="preserve">
会社名②  役職②  氏名②</v>
          </cell>
        </row>
        <row r="276">
          <cell r="H276" t="str">
            <v xml:space="preserve">
会社名③  役職③  氏名③</v>
          </cell>
        </row>
        <row r="277">
          <cell r="H277" t="str">
            <v xml:space="preserve">
H4-nushi_name</v>
          </cell>
        </row>
        <row r="278">
          <cell r="H278" t="str">
            <v xml:space="preserve">
H5-nushi_name</v>
          </cell>
        </row>
        <row r="279">
          <cell r="H279" t="str">
            <v xml:space="preserve">
H6-nushi_name</v>
          </cell>
        </row>
        <row r="280">
          <cell r="H280" t="str">
            <v xml:space="preserve">
H7-nushi_name</v>
          </cell>
        </row>
        <row r="281">
          <cell r="H281" t="str">
            <v xml:space="preserve">
H8-nushi_name</v>
          </cell>
        </row>
        <row r="282">
          <cell r="H282" t="str">
            <v xml:space="preserve">
H9-nushi_name</v>
          </cell>
        </row>
        <row r="287">
          <cell r="H287" t="str">
            <v xml:space="preserve">
会社名②
役職②  氏名②</v>
          </cell>
        </row>
        <row r="288">
          <cell r="H288" t="str">
            <v xml:space="preserve">
会社名③
役職③  氏名③</v>
          </cell>
        </row>
        <row r="289">
          <cell r="H289" t="str">
            <v xml:space="preserve">
H4-nushi_name</v>
          </cell>
        </row>
        <row r="290">
          <cell r="H290" t="str">
            <v xml:space="preserve">
H5-nushi_name</v>
          </cell>
        </row>
        <row r="291">
          <cell r="H291" t="str">
            <v xml:space="preserve">
H6-nushi_name</v>
          </cell>
        </row>
        <row r="292">
          <cell r="H292" t="str">
            <v xml:space="preserve">
H7-nushi_name</v>
          </cell>
        </row>
        <row r="293">
          <cell r="H293" t="str">
            <v xml:space="preserve">
H8-nushi_name</v>
          </cell>
        </row>
        <row r="294">
          <cell r="H294" t="str">
            <v xml:space="preserve">
H9-nushi_name</v>
          </cell>
        </row>
        <row r="299">
          <cell r="H299" t="str">
            <v xml:space="preserve">
会社名②
役職②  氏名②　様</v>
          </cell>
        </row>
        <row r="300">
          <cell r="H300" t="str">
            <v xml:space="preserve">
会社名③
役職③  氏名③　様</v>
          </cell>
        </row>
        <row r="301">
          <cell r="H301" t="str">
            <v xml:space="preserve">
H4-nushi_name　様</v>
          </cell>
        </row>
        <row r="302">
          <cell r="H302" t="str">
            <v xml:space="preserve">
H5-nushi_name　様</v>
          </cell>
        </row>
        <row r="303">
          <cell r="H303" t="str">
            <v xml:space="preserve">
H6-nushi_name　様</v>
          </cell>
        </row>
        <row r="304">
          <cell r="H304" t="str">
            <v xml:space="preserve">
H7-nushi_name　様</v>
          </cell>
        </row>
        <row r="305">
          <cell r="H305" t="str">
            <v xml:space="preserve">
H8-nushi_name　様</v>
          </cell>
        </row>
        <row r="306">
          <cell r="H306" t="str">
            <v xml:space="preserve">
H9-nushi_name　様</v>
          </cell>
        </row>
        <row r="311">
          <cell r="H311" t="str">
            <v xml:space="preserve">
会社名②
役職②  氏名②　様</v>
          </cell>
        </row>
        <row r="312">
          <cell r="H312" t="str">
            <v xml:space="preserve">
会社名③
役職③  氏名③　様</v>
          </cell>
        </row>
        <row r="313">
          <cell r="H313" t="str">
            <v xml:space="preserve">
H4-nushi_name　様</v>
          </cell>
        </row>
        <row r="314">
          <cell r="H314" t="str">
            <v xml:space="preserve">
H5-nushi_name　様</v>
          </cell>
        </row>
        <row r="315">
          <cell r="H315" t="str">
            <v xml:space="preserve">
H6-nushi_name　様</v>
          </cell>
        </row>
        <row r="316">
          <cell r="H316" t="str">
            <v xml:space="preserve">
H7-nushi_name　様</v>
          </cell>
        </row>
        <row r="317">
          <cell r="H317" t="str">
            <v xml:space="preserve">
H8-nushi_name　様</v>
          </cell>
        </row>
        <row r="318">
          <cell r="H318" t="str">
            <v xml:space="preserve">
H9-nushi_name　様</v>
          </cell>
        </row>
        <row r="333">
          <cell r="H333" t="str">
            <v>会社名
役職  氏名1
会社名②
役職②  氏名②
会社名③
役職③  氏名③
H4-nushi_name
H5-nushi_name
H6-nushi_name
H7-nushi_name
H8-nushi_name
H9-nushi_name</v>
          </cell>
        </row>
        <row r="335">
          <cell r="H335" t="str">
            <v>会社名
役職  氏名1　様
会社名②
役職②  氏名②　様
会社名③
役職③  氏名③　様
H4-nushi_name　様
H5-nushi_name　様
H6-nushi_name　様
H7-nushi_name　様
H8-nushi_name　様
H9-nushi_name　様</v>
          </cell>
        </row>
        <row r="339">
          <cell r="H339">
            <v>1</v>
          </cell>
        </row>
        <row r="340">
          <cell r="H340" t="str">
            <v>連名</v>
          </cell>
        </row>
        <row r="341">
          <cell r="H341" t="str">
            <v>ひとり</v>
          </cell>
        </row>
        <row r="371">
          <cell r="H371" t="str">
            <v xml:space="preserve">    </v>
          </cell>
        </row>
        <row r="372">
          <cell r="H372" t="str">
            <v xml:space="preserve">            </v>
          </cell>
        </row>
        <row r="373">
          <cell r="H373" t="str">
            <v xml:space="preserve">              </v>
          </cell>
        </row>
        <row r="374">
          <cell r="H374" t="str">
            <v xml:space="preserve">        </v>
          </cell>
        </row>
        <row r="380">
          <cell r="F380" t="str">
            <v>H1-sikaku</v>
          </cell>
        </row>
        <row r="381">
          <cell r="F381" t="str">
            <v>H1-touroku</v>
          </cell>
        </row>
        <row r="382">
          <cell r="F382" t="str">
            <v>H1-kyoka</v>
          </cell>
        </row>
        <row r="383">
          <cell r="F383" t="str">
            <v>代理者氏名</v>
          </cell>
        </row>
        <row r="384">
          <cell r="H384" t="str">
            <v>代理者氏名</v>
          </cell>
        </row>
        <row r="387">
          <cell r="F387" t="str">
            <v>H1-jimu-sikaku</v>
          </cell>
        </row>
        <row r="388">
          <cell r="F388" t="str">
            <v>H1-jimu-touroku</v>
          </cell>
        </row>
        <row r="389">
          <cell r="F389" t="str">
            <v>H1-jimu-kyoka</v>
          </cell>
        </row>
        <row r="390">
          <cell r="F390" t="str">
            <v>代理者事務所名</v>
          </cell>
        </row>
        <row r="391">
          <cell r="H391" t="str">
            <v>代理者事務所名</v>
          </cell>
        </row>
        <row r="393">
          <cell r="F393" t="str">
            <v>550-0005</v>
          </cell>
        </row>
        <row r="395">
          <cell r="F395" t="str">
            <v>大阪市西区西本町</v>
          </cell>
        </row>
        <row r="397">
          <cell r="F397" t="str">
            <v>H1-TEL</v>
          </cell>
        </row>
        <row r="398">
          <cell r="H398" t="str">
            <v>H1-TEL</v>
          </cell>
        </row>
        <row r="399">
          <cell r="F399" t="str">
            <v>H1-FAX</v>
          </cell>
        </row>
        <row r="400">
          <cell r="F400" t="str">
            <v>H1-REGIST_DATE</v>
          </cell>
        </row>
        <row r="481">
          <cell r="F481" t="str">
            <v>A-M1-name</v>
          </cell>
        </row>
        <row r="482">
          <cell r="H482" t="str">
            <v>A-M1-name</v>
          </cell>
        </row>
        <row r="487">
          <cell r="F487" t="str">
            <v>A-M1-jimu_name</v>
          </cell>
        </row>
        <row r="488">
          <cell r="H488" t="str">
            <v>A-M1-jimu_name</v>
          </cell>
        </row>
        <row r="952">
          <cell r="F952" t="str">
            <v>第三面 - 地名地番</v>
          </cell>
          <cell r="H952" t="str">
            <v>第三面 - 地名地番</v>
          </cell>
        </row>
        <row r="954">
          <cell r="H954">
            <v>2</v>
          </cell>
        </row>
        <row r="955">
          <cell r="H955" t="str">
            <v>直前の申請 - 地名地番（変更前）</v>
          </cell>
        </row>
        <row r="956">
          <cell r="H956" t="str">
            <v>第三面 - 地名地番（変更後）</v>
          </cell>
        </row>
        <row r="983">
          <cell r="H983" t="str">
            <v/>
          </cell>
        </row>
        <row r="1001">
          <cell r="F1001" t="str">
            <v>H27確申建築宮城建住00055</v>
          </cell>
          <cell r="H1001" t="str">
            <v>第H27確申建築宮城建住00055号</v>
          </cell>
        </row>
        <row r="1002">
          <cell r="H1002" t="str">
            <v/>
          </cell>
        </row>
        <row r="1005">
          <cell r="H1005" t="str">
            <v/>
          </cell>
        </row>
        <row r="1008">
          <cell r="H1008" t="str">
            <v/>
          </cell>
        </row>
        <row r="1029">
          <cell r="F1029">
            <v>10000</v>
          </cell>
          <cell r="H1029">
            <v>10000</v>
          </cell>
        </row>
        <row r="1036">
          <cell r="H1036" t="str">
            <v/>
          </cell>
        </row>
        <row r="1052">
          <cell r="H1052" t="str">
            <v/>
          </cell>
        </row>
        <row r="1053">
          <cell r="H1053" t="str">
            <v/>
          </cell>
        </row>
        <row r="1055">
          <cell r="H1055" t="str">
            <v/>
          </cell>
        </row>
        <row r="1056">
          <cell r="H1056" t="str">
            <v/>
          </cell>
        </row>
        <row r="1058">
          <cell r="H1058" t="str">
            <v/>
          </cell>
        </row>
        <row r="1059">
          <cell r="H1059" t="str">
            <v/>
          </cell>
        </row>
        <row r="1061">
          <cell r="H1061" t="str">
            <v/>
          </cell>
        </row>
        <row r="1062">
          <cell r="H1062" t="str">
            <v/>
          </cell>
        </row>
        <row r="1064">
          <cell r="H1064" t="str">
            <v/>
          </cell>
        </row>
        <row r="1065">
          <cell r="H1065" t="str">
            <v/>
          </cell>
        </row>
        <row r="1067">
          <cell r="H1067" t="str">
            <v/>
          </cell>
        </row>
        <row r="1068">
          <cell r="H1068" t="str">
            <v/>
          </cell>
        </row>
        <row r="1070">
          <cell r="H1070" t="str">
            <v/>
          </cell>
        </row>
        <row r="1071">
          <cell r="H1071" t="str">
            <v/>
          </cell>
        </row>
        <row r="1073">
          <cell r="H1073" t="str">
            <v/>
          </cell>
        </row>
        <row r="1074">
          <cell r="H1074" t="str">
            <v/>
          </cell>
        </row>
        <row r="1076">
          <cell r="H1076" t="str">
            <v/>
          </cell>
        </row>
        <row r="1077">
          <cell r="H1077" t="str">
            <v/>
          </cell>
        </row>
        <row r="1079">
          <cell r="H1079" t="str">
            <v/>
          </cell>
        </row>
        <row r="1080">
          <cell r="H1080" t="str">
            <v/>
          </cell>
        </row>
        <row r="1082">
          <cell r="H1082" t="str">
            <v/>
          </cell>
        </row>
        <row r="1083">
          <cell r="H1083" t="str">
            <v/>
          </cell>
        </row>
        <row r="1143">
          <cell r="H1143" t="str">
            <v/>
          </cell>
        </row>
        <row r="1163">
          <cell r="F1163" t="str">
            <v>足立区</v>
          </cell>
        </row>
        <row r="1168">
          <cell r="F1168" t="str">
            <v>仙台市長</v>
          </cell>
          <cell r="H1168" t="str">
            <v>仙台市長</v>
          </cell>
        </row>
        <row r="1169">
          <cell r="H1169" t="str">
            <v>　郡和子</v>
          </cell>
        </row>
        <row r="1171">
          <cell r="H1171">
            <v>1</v>
          </cell>
        </row>
        <row r="1175">
          <cell r="H1175" t="str">
            <v/>
          </cell>
        </row>
        <row r="1177">
          <cell r="H1177" t="str">
            <v>○</v>
          </cell>
        </row>
        <row r="1203">
          <cell r="H1203" t="str">
            <v>仙台市長　様</v>
          </cell>
        </row>
        <row r="1204">
          <cell r="H1204" t="str">
            <v>仙台市長　様</v>
          </cell>
        </row>
        <row r="1214">
          <cell r="H1214" t="str">
            <v/>
          </cell>
        </row>
        <row r="1215">
          <cell r="H1215" t="str">
            <v/>
          </cell>
        </row>
        <row r="1216">
          <cell r="H1216" t="str">
            <v/>
          </cell>
        </row>
        <row r="1229">
          <cell r="F1229">
            <v>44440</v>
          </cell>
          <cell r="H1229">
            <v>44440</v>
          </cell>
        </row>
        <row r="1230">
          <cell r="F1230">
            <v>44416</v>
          </cell>
          <cell r="H1230">
            <v>44416</v>
          </cell>
        </row>
        <row r="1231">
          <cell r="H1231">
            <v>44416</v>
          </cell>
        </row>
        <row r="1232">
          <cell r="H1232" t="str">
            <v>03</v>
          </cell>
        </row>
        <row r="1233">
          <cell r="F1233">
            <v>42125</v>
          </cell>
        </row>
        <row r="1234">
          <cell r="F1234" t="str">
            <v>H27確申建築CIAS00610</v>
          </cell>
          <cell r="H1234" t="str">
            <v>第H27確申建築CIAS00610号</v>
          </cell>
        </row>
        <row r="1235">
          <cell r="H1235" t="str">
            <v>00610</v>
          </cell>
        </row>
        <row r="1236">
          <cell r="H1236" t="str">
            <v/>
          </cell>
        </row>
        <row r="1339">
          <cell r="F1339" t="str">
            <v>山田　太郎</v>
          </cell>
        </row>
        <row r="1340">
          <cell r="F1340" t="str">
            <v>仮使用の用途</v>
          </cell>
          <cell r="H1340" t="str">
            <v>仮使用の用途</v>
          </cell>
        </row>
        <row r="1341">
          <cell r="F1341">
            <v>42007</v>
          </cell>
        </row>
        <row r="1342">
          <cell r="F1342">
            <v>42350</v>
          </cell>
          <cell r="H1342">
            <v>42350</v>
          </cell>
        </row>
        <row r="1343">
          <cell r="F1343">
            <v>42006</v>
          </cell>
          <cell r="H1343">
            <v>42006</v>
          </cell>
        </row>
        <row r="1344">
          <cell r="F1344" t="str">
            <v>申請の理由</v>
          </cell>
        </row>
        <row r="1345">
          <cell r="F1345" t="str">
            <v>条件</v>
          </cell>
          <cell r="H1345" t="str">
            <v>条件</v>
          </cell>
        </row>
        <row r="1346">
          <cell r="F1346" t="str">
            <v>備考</v>
          </cell>
        </row>
        <row r="1352">
          <cell r="H1352" t="str">
            <v/>
          </cell>
        </row>
        <row r="1356">
          <cell r="H1356" t="str">
            <v>1506le</v>
          </cell>
        </row>
        <row r="1358">
          <cell r="H1358" t="str">
            <v/>
          </cell>
        </row>
        <row r="1359">
          <cell r="H1359" t="str">
            <v/>
          </cell>
        </row>
        <row r="1362">
          <cell r="H1362" t="str">
            <v>令和   年   月   日</v>
          </cell>
        </row>
        <row r="1363">
          <cell r="F1363" t="str">
            <v>H27確申建築宮城建住00055</v>
          </cell>
          <cell r="H1363" t="str">
            <v>第H27確申建築宮城建住00055号</v>
          </cell>
        </row>
        <row r="1364">
          <cell r="F1364" t="str">
            <v>田中　太郎</v>
          </cell>
          <cell r="H1364" t="str">
            <v>田中　太郎</v>
          </cell>
        </row>
        <row r="1365">
          <cell r="F1365" t="str">
            <v>田中　次郎</v>
          </cell>
          <cell r="H1365" t="str">
            <v>田中　次郎</v>
          </cell>
        </row>
        <row r="1366">
          <cell r="F1366" t="str">
            <v>田中　三郎</v>
          </cell>
          <cell r="H1366" t="str">
            <v>田中　三郎</v>
          </cell>
        </row>
        <row r="1368">
          <cell r="H1368" t="str">
            <v/>
          </cell>
        </row>
        <row r="1375">
          <cell r="F1375" t="str">
            <v>田中　太郎</v>
          </cell>
          <cell r="H1375" t="str">
            <v>田中　太郎</v>
          </cell>
        </row>
        <row r="1381">
          <cell r="H1381" t="str">
            <v/>
          </cell>
        </row>
        <row r="1382">
          <cell r="H1382" t="str">
            <v>田中　次郎</v>
          </cell>
        </row>
        <row r="1383">
          <cell r="H1383" t="str">
            <v>田中　三郎</v>
          </cell>
        </row>
        <row r="1384">
          <cell r="H1384" t="str">
            <v>、</v>
          </cell>
        </row>
        <row r="1385">
          <cell r="H1385" t="str">
            <v/>
          </cell>
        </row>
        <row r="1386">
          <cell r="H1386" t="str">
            <v>、</v>
          </cell>
        </row>
        <row r="1404">
          <cell r="H1404" t="str">
            <v>無</v>
          </cell>
        </row>
        <row r="1405">
          <cell r="F1405" t="str">
            <v>□</v>
          </cell>
          <cell r="H1405" t="str">
            <v/>
          </cell>
        </row>
        <row r="1406">
          <cell r="F1406" t="str">
            <v>□</v>
          </cell>
          <cell r="H1406" t="str">
            <v/>
          </cell>
        </row>
        <row r="1407">
          <cell r="F1407" t="str">
            <v>□</v>
          </cell>
          <cell r="H1407" t="str">
            <v/>
          </cell>
        </row>
        <row r="1420">
          <cell r="F1420">
            <v>10</v>
          </cell>
        </row>
        <row r="1421">
          <cell r="F1421">
            <v>20</v>
          </cell>
        </row>
      </sheetData>
      <sheetData sheetId="2">
        <row r="4">
          <cell r="H4" t="str">
            <v>base_point_CHARGE_DETAIL</v>
          </cell>
        </row>
        <row r="23">
          <cell r="G23" t="str">
            <v/>
          </cell>
        </row>
        <row r="24">
          <cell r="G24">
            <v>0</v>
          </cell>
        </row>
        <row r="25">
          <cell r="G25" t="str">
            <v/>
          </cell>
        </row>
        <row r="27">
          <cell r="G27" t="str">
            <v/>
          </cell>
        </row>
        <row r="28">
          <cell r="G28">
            <v>0</v>
          </cell>
        </row>
        <row r="29">
          <cell r="G29" t="str">
            <v/>
          </cell>
        </row>
        <row r="31">
          <cell r="G31" t="str">
            <v/>
          </cell>
        </row>
        <row r="32">
          <cell r="G32">
            <v>0</v>
          </cell>
        </row>
        <row r="33">
          <cell r="G33" t="str">
            <v/>
          </cell>
        </row>
        <row r="35">
          <cell r="G35" t="str">
            <v/>
          </cell>
        </row>
        <row r="36">
          <cell r="G36">
            <v>0</v>
          </cell>
        </row>
        <row r="37">
          <cell r="G37" t="str">
            <v/>
          </cell>
        </row>
        <row r="40">
          <cell r="G40" t="str">
            <v/>
          </cell>
        </row>
        <row r="41">
          <cell r="G41">
            <v>0</v>
          </cell>
        </row>
        <row r="42">
          <cell r="G42" t="str">
            <v/>
          </cell>
        </row>
        <row r="44">
          <cell r="G44" t="str">
            <v/>
          </cell>
        </row>
      </sheetData>
      <sheetData sheetId="3" refreshError="1"/>
      <sheetData sheetId="4">
        <row r="17">
          <cell r="E17" t="str">
            <v>日本建築検査協会株式会社</v>
          </cell>
          <cell r="F17" t="str">
            <v>代表取締役　　山﨑　哲</v>
          </cell>
        </row>
      </sheetData>
      <sheetData sheetId="5">
        <row r="6">
          <cell r="E6" t="str">
            <v>会社タイプ</v>
          </cell>
        </row>
        <row r="86">
          <cell r="F86">
            <v>1</v>
          </cell>
        </row>
        <row r="153">
          <cell r="H153" t="str">
            <v>仙台市青葉区上杉一丁目1-20</v>
          </cell>
        </row>
        <row r="179">
          <cell r="H179" t="str">
            <v>仙台市青葉区上杉一丁目1-20</v>
          </cell>
        </row>
        <row r="192">
          <cell r="H192" t="str">
            <v>仙台市青葉区上杉一丁目1-20</v>
          </cell>
        </row>
        <row r="200">
          <cell r="H200">
            <v>2</v>
          </cell>
        </row>
        <row r="213">
          <cell r="F213">
            <v>44771</v>
          </cell>
          <cell r="H213">
            <v>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
      <sheetName val="消防通知"/>
      <sheetName val="設備用消防通知"/>
      <sheetName val="屎尿浄化槽通知"/>
      <sheetName val="ビル管法保健通知"/>
      <sheetName val="請求書"/>
      <sheetName val="請求書2"/>
      <sheetName val="道路照会送信表"/>
      <sheetName val="照会書"/>
      <sheetName val="NoObject"/>
      <sheetName val="PackShinsei1"/>
    </sheetNames>
    <sheetDataSet>
      <sheetData sheetId="0"/>
      <sheetData sheetId="1"/>
      <sheetData sheetId="2"/>
      <sheetData sheetId="3"/>
      <sheetData sheetId="4"/>
      <sheetData sheetId="5">
        <row r="123">
          <cell r="J123" t="str">
            <v>東京消防署　消防所長　様</v>
          </cell>
        </row>
        <row r="309">
          <cell r="E309" t="str">
            <v>住所</v>
          </cell>
        </row>
        <row r="310">
          <cell r="E310" t="str">
            <v>電話番号</v>
          </cell>
        </row>
        <row r="343">
          <cell r="E343" t="str">
            <v>氏名</v>
          </cell>
        </row>
        <row r="344">
          <cell r="E344" t="str">
            <v>郵便番号</v>
          </cell>
        </row>
        <row r="358">
          <cell r="E358" t="str">
            <v>建築主１</v>
          </cell>
        </row>
        <row r="366">
          <cell r="E366" t="str">
            <v>建築主３</v>
          </cell>
        </row>
        <row r="367">
          <cell r="E367" t="str">
            <v>建築主４</v>
          </cell>
        </row>
        <row r="416">
          <cell r="E416" t="str">
            <v>建築主４</v>
          </cell>
        </row>
        <row r="417">
          <cell r="E417" t="str">
            <v>建築主５</v>
          </cell>
        </row>
        <row r="430">
          <cell r="E430" t="str">
            <v>建築主５</v>
          </cell>
        </row>
        <row r="431">
          <cell r="E431" t="str">
            <v>建築主６</v>
          </cell>
        </row>
        <row r="432">
          <cell r="E432" t="str">
            <v>建築主７</v>
          </cell>
        </row>
        <row r="433">
          <cell r="E433" t="str">
            <v>建築主８</v>
          </cell>
        </row>
        <row r="434">
          <cell r="E434" t="str">
            <v>建築主９</v>
          </cell>
        </row>
        <row r="438">
          <cell r="E438" t="str">
            <v>建築主１</v>
          </cell>
        </row>
        <row r="442">
          <cell r="E442" t="str">
            <v>建築主１</v>
          </cell>
        </row>
        <row r="446">
          <cell r="E446" t="str">
            <v>建築主１～建築主９</v>
          </cell>
        </row>
        <row r="447">
          <cell r="E447" t="str">
            <v>建築主１～建築主９（様付）</v>
          </cell>
        </row>
        <row r="451">
          <cell r="E451" t="str">
            <v>建築主１～建築主９</v>
          </cell>
        </row>
        <row r="1099">
          <cell r="J1099" t="str">
            <v>耐火建築物</v>
          </cell>
        </row>
      </sheetData>
      <sheetData sheetId="6"/>
      <sheetData sheetId="7"/>
      <sheetData sheetId="8"/>
      <sheetData sheetId="9"/>
      <sheetData sheetId="10"/>
      <sheetData sheetId="11"/>
      <sheetData sheetId="12">
        <row r="24">
          <cell r="C24" t="str">
            <v>京都府仙台市青葉区</v>
          </cell>
        </row>
        <row r="68">
          <cell r="C68" t="str">
            <v>東京消防署
消防所長様</v>
          </cell>
        </row>
      </sheetData>
      <sheetData sheetId="13">
        <row r="36">
          <cell r="G36" t="str">
            <v/>
          </cell>
        </row>
        <row r="44">
          <cell r="G44" t="str">
            <v/>
          </cell>
        </row>
        <row r="52">
          <cell r="G52" t="str">
            <v/>
          </cell>
        </row>
        <row r="60">
          <cell r="G60" t="str">
            <v/>
          </cell>
        </row>
        <row r="68">
          <cell r="G68" t="str">
            <v/>
          </cell>
        </row>
      </sheetData>
      <sheetData sheetId="14">
        <row r="201">
          <cell r="H201" t="str">
            <v>一般財団法人　宮城県建築住宅センター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乳白ガラス">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18366-813D-4537-9E8D-FCF0A26346F3}">
  <sheetPr codeName="Sheet1">
    <tabColor theme="9"/>
    <pageSetUpPr fitToPage="1"/>
  </sheetPr>
  <dimension ref="B1:X61"/>
  <sheetViews>
    <sheetView showGridLines="0" tabSelected="1" zoomScale="80" zoomScaleNormal="80" workbookViewId="0">
      <selection activeCell="E35" sqref="E35"/>
    </sheetView>
  </sheetViews>
  <sheetFormatPr defaultColWidth="8.58203125" defaultRowHeight="18" outlineLevelCol="1"/>
  <cols>
    <col min="1" max="1" width="3.08203125" style="2" customWidth="1"/>
    <col min="2" max="2" width="5.08203125" style="2" customWidth="1"/>
    <col min="3" max="3" width="22.08203125" style="2" bestFit="1" customWidth="1"/>
    <col min="4" max="4" width="5.33203125" style="2" customWidth="1"/>
    <col min="5" max="5" width="12.5" style="2" customWidth="1"/>
    <col min="6" max="10" width="11" style="2" customWidth="1"/>
    <col min="11" max="11" width="11.08203125" style="2" customWidth="1"/>
    <col min="12" max="12" width="8.58203125" style="2"/>
    <col min="13" max="13" width="2.5" style="2" customWidth="1"/>
    <col min="14" max="14" width="74.83203125" style="2" customWidth="1"/>
    <col min="15" max="15" width="8.58203125" style="2"/>
    <col min="16" max="16" width="11.83203125" style="2" customWidth="1"/>
    <col min="17" max="17" width="3.08203125" style="2" customWidth="1"/>
    <col min="18" max="18" width="4.58203125" style="2" hidden="1" customWidth="1" outlineLevel="1"/>
    <col min="19" max="19" width="38.58203125" style="2" hidden="1" customWidth="1" outlineLevel="1"/>
    <col min="20" max="20" width="39" style="2" hidden="1" customWidth="1" outlineLevel="1"/>
    <col min="21" max="21" width="13" style="2" hidden="1" customWidth="1" outlineLevel="1"/>
    <col min="22" max="22" width="8.58203125" style="2" collapsed="1"/>
    <col min="23" max="25" width="10.83203125" style="2" customWidth="1"/>
    <col min="26" max="26" width="8.33203125" style="2" customWidth="1"/>
    <col min="27" max="16384" width="8.58203125" style="2"/>
  </cols>
  <sheetData>
    <row r="1" spans="2:21" ht="29.5" customHeight="1" thickTop="1">
      <c r="B1" s="187" t="s">
        <v>187</v>
      </c>
      <c r="C1" s="187"/>
      <c r="D1" s="187"/>
      <c r="E1" s="187"/>
      <c r="F1" s="187"/>
      <c r="G1" s="187"/>
      <c r="H1" s="187"/>
      <c r="I1" s="187"/>
      <c r="J1" s="187"/>
      <c r="K1" s="187"/>
      <c r="L1" s="188" t="s">
        <v>195</v>
      </c>
      <c r="M1" s="1"/>
      <c r="N1" s="1"/>
      <c r="O1" s="1"/>
      <c r="P1" s="1"/>
    </row>
    <row r="2" spans="2:21" ht="29.5" customHeight="1">
      <c r="B2" s="186"/>
      <c r="C2" s="186"/>
      <c r="D2" s="186"/>
      <c r="E2" s="186"/>
      <c r="F2" s="186"/>
      <c r="G2" s="186"/>
      <c r="H2" s="186"/>
      <c r="I2" s="186"/>
      <c r="J2" s="186"/>
      <c r="K2" s="186"/>
      <c r="L2" s="186"/>
      <c r="M2" s="1"/>
      <c r="N2" s="1"/>
      <c r="O2" s="1"/>
      <c r="P2" s="1"/>
    </row>
    <row r="3" spans="2:21" ht="28.75" customHeight="1">
      <c r="B3" s="207" t="s">
        <v>185</v>
      </c>
      <c r="C3" s="207"/>
      <c r="D3" s="207"/>
      <c r="E3" s="207"/>
      <c r="F3" s="207"/>
      <c r="G3" s="207"/>
      <c r="H3" s="207"/>
      <c r="I3" s="207"/>
      <c r="J3" s="207"/>
      <c r="K3" s="207"/>
      <c r="L3" s="207"/>
      <c r="M3" s="1"/>
      <c r="N3" s="1"/>
      <c r="O3" s="1"/>
      <c r="P3" s="1"/>
    </row>
    <row r="4" spans="2:21" ht="8.15" customHeight="1"/>
    <row r="5" spans="2:21" ht="7.75" customHeight="1" thickBot="1"/>
    <row r="6" spans="2:21" ht="20.149999999999999" customHeight="1" thickBot="1">
      <c r="B6" s="3">
        <v>1</v>
      </c>
      <c r="C6" s="165" t="s">
        <v>189</v>
      </c>
      <c r="E6" s="52" t="s">
        <v>153</v>
      </c>
      <c r="F6" s="5" t="str">
        <f>R6</f>
        <v/>
      </c>
      <c r="G6" s="6"/>
      <c r="H6" s="6"/>
      <c r="R6" s="7" t="str">
        <f>IF(AND(E6="■",E10&lt;&gt;""),"   ☜ 特例ありになっています。構造計算付きですか？確認願います！","")</f>
        <v/>
      </c>
    </row>
    <row r="7" spans="2:21" ht="20.5" thickBot="1">
      <c r="B7" s="199">
        <v>2</v>
      </c>
      <c r="C7" s="200" t="s">
        <v>159</v>
      </c>
      <c r="D7" s="6" t="s">
        <v>5</v>
      </c>
      <c r="E7" s="53"/>
      <c r="F7" s="2" t="s">
        <v>99</v>
      </c>
      <c r="H7" s="217" t="s">
        <v>2</v>
      </c>
      <c r="I7" s="218"/>
      <c r="J7" s="10" t="str">
        <f>IF(E7="","",基本手数料!M45)</f>
        <v/>
      </c>
      <c r="K7" s="2" t="s">
        <v>26</v>
      </c>
    </row>
    <row r="8" spans="2:21" ht="9" customHeight="1" thickBot="1">
      <c r="B8" s="199"/>
      <c r="C8" s="200"/>
      <c r="D8" s="6"/>
      <c r="E8" s="11"/>
      <c r="H8" s="6"/>
      <c r="I8" s="6"/>
      <c r="J8" s="12"/>
    </row>
    <row r="9" spans="2:21" ht="31" thickTop="1" thickBot="1">
      <c r="B9" s="199">
        <v>3</v>
      </c>
      <c r="C9" s="4" t="s">
        <v>0</v>
      </c>
      <c r="D9" s="179" t="s">
        <v>4</v>
      </c>
      <c r="E9" s="180" t="s">
        <v>194</v>
      </c>
      <c r="F9" s="180" t="s">
        <v>156</v>
      </c>
      <c r="G9" s="180" t="s">
        <v>178</v>
      </c>
      <c r="H9" s="180" t="s">
        <v>118</v>
      </c>
      <c r="I9" s="9" t="s">
        <v>160</v>
      </c>
      <c r="J9" s="13">
        <f>構造審査料!AO30</f>
        <v>0</v>
      </c>
      <c r="N9" s="176" t="s">
        <v>152</v>
      </c>
      <c r="O9" s="177"/>
      <c r="P9" s="178"/>
      <c r="S9" s="190" t="s">
        <v>116</v>
      </c>
      <c r="T9" s="191"/>
      <c r="U9" s="191"/>
    </row>
    <row r="10" spans="2:21" ht="20.149999999999999" customHeight="1">
      <c r="B10" s="199"/>
      <c r="C10" s="231" t="s">
        <v>182</v>
      </c>
      <c r="D10" s="171" t="s">
        <v>36</v>
      </c>
      <c r="E10" s="54"/>
      <c r="F10" s="55" t="s">
        <v>188</v>
      </c>
      <c r="G10" s="55"/>
      <c r="H10" s="55"/>
      <c r="I10" s="183" t="str">
        <f>IF(R10&lt;&gt;0,"入力エラー","")</f>
        <v/>
      </c>
      <c r="J10" s="169" t="str">
        <f>構造審査料!AK30</f>
        <v/>
      </c>
      <c r="N10" s="154" t="s">
        <v>155</v>
      </c>
      <c r="O10" s="156"/>
      <c r="P10" s="155"/>
      <c r="R10" s="2">
        <f>IF(OR(S10&lt;&gt;"",T10&lt;&gt;""),1,0)</f>
        <v>0</v>
      </c>
      <c r="S10" s="14" t="str">
        <f>IF(AND(F10="■",G10="■"),"■注意：限界耐力計算は適判物件です。ルート２と同時申請はありません。",IF(AND(F10="■",H10="■"),"■注意：ルート２の適判整合確認は不要です",""))</f>
        <v/>
      </c>
      <c r="T10" s="15" t="str">
        <f>IF(AND(G10="■",H10&lt;&gt;"■"),"■注意：限界耐力計算は適判物件です。適判整合確認が必要です","")</f>
        <v/>
      </c>
    </row>
    <row r="11" spans="2:21" ht="20">
      <c r="B11" s="199"/>
      <c r="C11" s="231"/>
      <c r="D11" s="171" t="s">
        <v>10</v>
      </c>
      <c r="E11" s="54"/>
      <c r="F11" s="55"/>
      <c r="G11" s="55" t="s">
        <v>188</v>
      </c>
      <c r="H11" s="55" t="s">
        <v>188</v>
      </c>
      <c r="I11" s="183" t="str">
        <f t="shared" ref="I11:I14" si="0">IF(R11&lt;&gt;0,"入力エラー","")</f>
        <v/>
      </c>
      <c r="J11" s="169" t="str">
        <f>構造審査料!AK31</f>
        <v/>
      </c>
      <c r="K11" s="16"/>
      <c r="N11" s="154" t="s">
        <v>151</v>
      </c>
      <c r="O11" s="156"/>
      <c r="P11" s="155"/>
      <c r="R11" s="2">
        <f>IF(OR(S11&lt;&gt;"",T11&lt;&gt;""),2,0)</f>
        <v>0</v>
      </c>
      <c r="S11" s="14" t="str">
        <f t="shared" ref="S11:S14" si="1">IF(AND(F11="■",G11="■"),"■注意：限界耐力計算は適判物件です。ルート２と同時申請はありません。",IF(AND(F11="■",H11="■"),"■注意：ルート２の適判整合確認は不要です",""))</f>
        <v/>
      </c>
      <c r="T11" s="15" t="str">
        <f t="shared" ref="T11:T14" si="2">IF(AND(G11="■",H11&lt;&gt;"■"),"■注意：限界耐力計算は適判物件です。適判整合確認が必要です","")</f>
        <v/>
      </c>
    </row>
    <row r="12" spans="2:21" ht="20">
      <c r="B12" s="199"/>
      <c r="C12" s="231"/>
      <c r="D12" s="171" t="s">
        <v>12</v>
      </c>
      <c r="E12" s="54"/>
      <c r="F12" s="55"/>
      <c r="G12" s="55"/>
      <c r="H12" s="55"/>
      <c r="I12" s="183" t="str">
        <f t="shared" si="0"/>
        <v/>
      </c>
      <c r="J12" s="169" t="str">
        <f>構造審査料!AK32</f>
        <v/>
      </c>
      <c r="N12" s="154" t="s">
        <v>154</v>
      </c>
      <c r="O12" s="156"/>
      <c r="P12" s="155"/>
      <c r="R12" s="2">
        <f>IF(OR(S12&lt;&gt;"",T12&lt;&gt;""),3,0)</f>
        <v>0</v>
      </c>
      <c r="S12" s="14" t="str">
        <f t="shared" si="1"/>
        <v/>
      </c>
      <c r="T12" s="15" t="str">
        <f t="shared" si="2"/>
        <v/>
      </c>
    </row>
    <row r="13" spans="2:21" ht="20.149999999999999" customHeight="1">
      <c r="B13" s="199"/>
      <c r="D13" s="171" t="s">
        <v>14</v>
      </c>
      <c r="E13" s="54"/>
      <c r="F13" s="55"/>
      <c r="G13" s="55"/>
      <c r="H13" s="55"/>
      <c r="I13" s="183" t="str">
        <f t="shared" si="0"/>
        <v/>
      </c>
      <c r="J13" s="169" t="str">
        <f>構造審査料!AK33</f>
        <v/>
      </c>
      <c r="N13" s="221" t="s">
        <v>157</v>
      </c>
      <c r="O13" s="222"/>
      <c r="P13" s="223"/>
      <c r="R13" s="2">
        <f>IF(OR(S13&lt;&gt;"",T13&lt;&gt;""),4,0)</f>
        <v>0</v>
      </c>
      <c r="S13" s="14" t="str">
        <f t="shared" si="1"/>
        <v/>
      </c>
      <c r="T13" s="15" t="str">
        <f t="shared" si="2"/>
        <v/>
      </c>
    </row>
    <row r="14" spans="2:21" ht="20.5" thickBot="1">
      <c r="B14" s="199"/>
      <c r="D14" s="172" t="s">
        <v>16</v>
      </c>
      <c r="E14" s="173"/>
      <c r="F14" s="56"/>
      <c r="G14" s="56"/>
      <c r="H14" s="56"/>
      <c r="I14" s="184" t="str">
        <f t="shared" si="0"/>
        <v/>
      </c>
      <c r="J14" s="170" t="str">
        <f>構造審査料!AK34</f>
        <v/>
      </c>
      <c r="N14" s="221"/>
      <c r="O14" s="222"/>
      <c r="P14" s="223"/>
      <c r="R14" s="2">
        <f>IF(OR(S14&lt;&gt;"",T14&lt;&gt;""),5,0)</f>
        <v>0</v>
      </c>
      <c r="S14" s="14" t="str">
        <f t="shared" si="1"/>
        <v/>
      </c>
      <c r="T14" s="15" t="str">
        <f t="shared" si="2"/>
        <v/>
      </c>
    </row>
    <row r="15" spans="2:21" ht="22.5" customHeight="1" thickBot="1">
      <c r="D15" s="192" t="s">
        <v>161</v>
      </c>
      <c r="E15" s="193"/>
      <c r="F15" s="194" t="str">
        <f>IF(S15="",T15,S15)</f>
        <v/>
      </c>
      <c r="G15" s="195"/>
      <c r="H15" s="195"/>
      <c r="I15" s="195"/>
      <c r="J15" s="196"/>
      <c r="N15" s="221"/>
      <c r="O15" s="222"/>
      <c r="P15" s="223"/>
      <c r="R15" s="2">
        <f>MAX(R10:R14)</f>
        <v>0</v>
      </c>
      <c r="S15" s="182" t="str">
        <f>IF($R15=1,S10,IF($R15=2,S11,IF($R15=3,S12,IF($R15=4,S13,IF($R15=5,S14,"")))))</f>
        <v/>
      </c>
      <c r="T15" s="182" t="str">
        <f>IF($R15=1,T10,IF($R15=2,T11,IF($R15=3,T12,IF($R15=4,T13,IF($R15=5,T14,"")))))</f>
        <v/>
      </c>
    </row>
    <row r="16" spans="2:21" ht="7" customHeight="1" thickBot="1">
      <c r="D16" s="17"/>
      <c r="E16" s="18"/>
      <c r="F16" s="19"/>
      <c r="G16" s="19"/>
      <c r="H16" s="19"/>
      <c r="I16" s="19"/>
      <c r="J16" s="166"/>
      <c r="N16" s="221"/>
      <c r="O16" s="222"/>
      <c r="P16" s="223"/>
      <c r="S16" s="14"/>
      <c r="T16" s="14"/>
    </row>
    <row r="17" spans="2:24" ht="20.5" thickBot="1">
      <c r="B17" s="3">
        <v>4</v>
      </c>
      <c r="C17" s="4" t="s">
        <v>19</v>
      </c>
      <c r="E17" s="57" t="s">
        <v>153</v>
      </c>
      <c r="I17" s="21" t="s">
        <v>115</v>
      </c>
      <c r="J17" s="22" t="str">
        <f>天空率他!U30</f>
        <v/>
      </c>
      <c r="N17" s="221"/>
      <c r="O17" s="222"/>
      <c r="P17" s="223"/>
    </row>
    <row r="18" spans="2:24" ht="9.65" customHeight="1" thickBot="1">
      <c r="N18" s="221"/>
      <c r="O18" s="222"/>
      <c r="P18" s="223"/>
    </row>
    <row r="19" spans="2:24" ht="20.5" customHeight="1" thickBot="1">
      <c r="B19" s="3">
        <v>5</v>
      </c>
      <c r="C19" s="4" t="s">
        <v>20</v>
      </c>
      <c r="E19" s="165" t="s">
        <v>162</v>
      </c>
      <c r="F19" s="4"/>
      <c r="G19" s="229"/>
      <c r="H19" s="230"/>
      <c r="I19" s="2" t="s">
        <v>27</v>
      </c>
      <c r="J19" s="23" t="str">
        <f>天空率他!U31</f>
        <v/>
      </c>
      <c r="N19" s="224" t="s">
        <v>179</v>
      </c>
      <c r="O19" s="574"/>
      <c r="P19" s="225"/>
      <c r="X19" s="153"/>
    </row>
    <row r="20" spans="2:24" ht="9" customHeight="1" thickBot="1">
      <c r="E20" s="165"/>
      <c r="F20" s="24"/>
      <c r="J20" s="25"/>
      <c r="N20" s="224"/>
      <c r="O20" s="574"/>
      <c r="P20" s="225"/>
      <c r="X20" s="153"/>
    </row>
    <row r="21" spans="2:24" ht="20.5" thickBot="1">
      <c r="B21" s="3">
        <v>6</v>
      </c>
      <c r="C21" s="4" t="s">
        <v>96</v>
      </c>
      <c r="E21" s="165" t="s">
        <v>162</v>
      </c>
      <c r="F21" s="4"/>
      <c r="G21" s="229"/>
      <c r="H21" s="230"/>
      <c r="I21" s="2" t="s">
        <v>28</v>
      </c>
      <c r="J21" s="23" t="str">
        <f>天空率他!U32</f>
        <v/>
      </c>
      <c r="N21" s="224"/>
      <c r="O21" s="574"/>
      <c r="P21" s="225"/>
      <c r="X21" s="153"/>
    </row>
    <row r="22" spans="2:24" ht="9" customHeight="1" thickBot="1">
      <c r="B22" s="3"/>
      <c r="C22" s="4"/>
      <c r="E22" s="165"/>
      <c r="F22" s="4"/>
      <c r="G22" s="6"/>
      <c r="H22" s="6"/>
      <c r="J22" s="25"/>
      <c r="N22" s="226"/>
      <c r="O22" s="227"/>
      <c r="P22" s="228"/>
      <c r="R22" s="3"/>
    </row>
    <row r="23" spans="2:24" ht="21" thickTop="1" thickBot="1">
      <c r="B23" s="3">
        <v>7</v>
      </c>
      <c r="C23" s="4" t="s">
        <v>21</v>
      </c>
      <c r="E23" s="165" t="s">
        <v>162</v>
      </c>
      <c r="F23" s="4"/>
      <c r="G23" s="229"/>
      <c r="H23" s="230"/>
      <c r="I23" s="2" t="s">
        <v>29</v>
      </c>
      <c r="J23" s="23" t="str">
        <f>天空率他!U33</f>
        <v/>
      </c>
    </row>
    <row r="24" spans="2:24" ht="20" hidden="1">
      <c r="B24" s="3"/>
      <c r="C24" s="4"/>
      <c r="E24" s="26"/>
      <c r="F24" s="6"/>
      <c r="G24" s="6"/>
      <c r="H24" s="6"/>
      <c r="J24" s="25"/>
    </row>
    <row r="25" spans="2:24" ht="20.5" hidden="1" thickBot="1">
      <c r="B25" s="3">
        <v>8</v>
      </c>
      <c r="C25" s="4" t="s">
        <v>22</v>
      </c>
      <c r="E25" s="26" t="s">
        <v>17</v>
      </c>
      <c r="F25" s="6" t="s">
        <v>18</v>
      </c>
      <c r="G25" s="219"/>
      <c r="H25" s="220"/>
      <c r="I25" s="2" t="s">
        <v>34</v>
      </c>
      <c r="J25" s="27">
        <f>天空率他!U34</f>
        <v>0</v>
      </c>
    </row>
    <row r="26" spans="2:24" ht="9" customHeight="1" thickBot="1">
      <c r="B26" s="3"/>
      <c r="C26" s="4"/>
      <c r="E26" s="26"/>
      <c r="F26" s="6"/>
      <c r="G26" s="6"/>
      <c r="H26" s="6"/>
      <c r="J26" s="25"/>
    </row>
    <row r="27" spans="2:24" ht="20.5" thickBot="1">
      <c r="B27" s="3">
        <v>8</v>
      </c>
      <c r="C27" s="4" t="s">
        <v>23</v>
      </c>
      <c r="E27" s="52" t="s">
        <v>153</v>
      </c>
      <c r="F27" s="6"/>
      <c r="G27" s="6"/>
      <c r="H27" s="6"/>
      <c r="J27" s="23" t="str">
        <f>IF(E27="■",2000,"")</f>
        <v/>
      </c>
    </row>
    <row r="28" spans="2:24" ht="9.65" customHeight="1" thickBot="1"/>
    <row r="29" spans="2:24" ht="20.5" thickBot="1">
      <c r="B29" s="28">
        <v>9</v>
      </c>
      <c r="C29" s="28" t="s">
        <v>143</v>
      </c>
      <c r="D29" s="29"/>
      <c r="E29" s="201"/>
      <c r="F29" s="202"/>
      <c r="G29" s="50" t="s">
        <v>6</v>
      </c>
      <c r="H29" s="197" t="s">
        <v>158</v>
      </c>
      <c r="I29" s="198"/>
      <c r="J29" s="30">
        <f>SUM(J7,J9,J19,J21,J23,J25,J27,J17)</f>
        <v>0</v>
      </c>
    </row>
    <row r="30" spans="2:24" ht="20">
      <c r="G30" s="157"/>
      <c r="I30" s="11"/>
      <c r="J30" s="158"/>
    </row>
    <row r="31" spans="2:24" ht="8.5" customHeight="1"/>
    <row r="32" spans="2:24" ht="26.5" customHeight="1">
      <c r="B32" s="207" t="s">
        <v>192</v>
      </c>
      <c r="C32" s="207"/>
      <c r="D32" s="207"/>
      <c r="E32" s="207"/>
      <c r="F32" s="207"/>
      <c r="G32" s="207"/>
      <c r="H32" s="207"/>
      <c r="I32" s="207"/>
      <c r="J32" s="207"/>
      <c r="K32" s="207"/>
      <c r="L32" s="207"/>
      <c r="M32" s="31"/>
      <c r="N32" s="31"/>
      <c r="O32" s="31"/>
      <c r="P32" s="31"/>
    </row>
    <row r="33" spans="2:10" ht="9.65" customHeight="1" thickBot="1"/>
    <row r="34" spans="2:10" ht="18" customHeight="1" thickBot="1">
      <c r="H34" s="215" t="s">
        <v>112</v>
      </c>
      <c r="I34" s="208" t="s">
        <v>177</v>
      </c>
      <c r="J34" s="210" t="s">
        <v>113</v>
      </c>
    </row>
    <row r="35" spans="2:10" ht="18.5" thickBot="1">
      <c r="B35" s="3">
        <v>1</v>
      </c>
      <c r="C35" s="4" t="s">
        <v>190</v>
      </c>
      <c r="E35" s="52" t="s">
        <v>153</v>
      </c>
      <c r="H35" s="216"/>
      <c r="I35" s="209"/>
      <c r="J35" s="211"/>
    </row>
    <row r="36" spans="2:10" ht="20.5" thickBot="1">
      <c r="B36" s="199">
        <v>2</v>
      </c>
      <c r="C36" s="200" t="s">
        <v>170</v>
      </c>
      <c r="D36" s="6" t="s">
        <v>5</v>
      </c>
      <c r="E36" s="167"/>
      <c r="F36" s="2" t="s">
        <v>99</v>
      </c>
      <c r="H36" s="32" t="str">
        <f>IF(E36="","",中間・完了検査!M30)</f>
        <v/>
      </c>
      <c r="I36" s="33" t="str">
        <f>IF(E36="","",中間・完了検査!Q30)</f>
        <v/>
      </c>
      <c r="J36" s="34" t="str">
        <f>IF(E36="","",中間・完了検査!U30)</f>
        <v/>
      </c>
    </row>
    <row r="37" spans="2:10" ht="9" customHeight="1" thickBot="1">
      <c r="B37" s="199"/>
      <c r="C37" s="200"/>
      <c r="H37" s="35"/>
      <c r="I37" s="36"/>
      <c r="J37" s="37"/>
    </row>
    <row r="38" spans="2:10" ht="20.5" thickBot="1">
      <c r="B38" s="3">
        <v>3</v>
      </c>
      <c r="C38" s="8" t="s">
        <v>114</v>
      </c>
      <c r="E38" s="52" t="s">
        <v>153</v>
      </c>
      <c r="H38" s="32" t="str">
        <f>中間・完了検査!M32</f>
        <v/>
      </c>
      <c r="I38" s="33" t="str">
        <f>中間・完了検査!Q32</f>
        <v/>
      </c>
      <c r="J38" s="34" t="str">
        <f>中間・完了検査!U32</f>
        <v/>
      </c>
    </row>
    <row r="39" spans="2:10" ht="9" customHeight="1" thickBot="1">
      <c r="B39" s="16"/>
      <c r="H39" s="212"/>
      <c r="I39" s="36"/>
      <c r="J39" s="37"/>
    </row>
    <row r="40" spans="2:10" ht="20.5" thickBot="1">
      <c r="B40" s="3">
        <v>4</v>
      </c>
      <c r="C40" s="8" t="s">
        <v>98</v>
      </c>
      <c r="E40" s="52" t="s">
        <v>153</v>
      </c>
      <c r="H40" s="213"/>
      <c r="I40" s="33" t="str">
        <f>中間・完了検査!Q33</f>
        <v/>
      </c>
      <c r="J40" s="34" t="str">
        <f>中間・完了検査!U33</f>
        <v/>
      </c>
    </row>
    <row r="41" spans="2:10" ht="20.5" thickBot="1">
      <c r="C41" s="8" t="s">
        <v>180</v>
      </c>
      <c r="E41" s="168"/>
      <c r="F41" s="2" t="s">
        <v>99</v>
      </c>
      <c r="H41" s="213"/>
      <c r="I41" s="38"/>
      <c r="J41" s="39"/>
    </row>
    <row r="42" spans="2:10" ht="8.5" customHeight="1" thickBot="1">
      <c r="H42" s="214"/>
      <c r="I42" s="40"/>
      <c r="J42" s="41"/>
    </row>
    <row r="43" spans="2:10" ht="20.5" thickBot="1">
      <c r="B43" s="3">
        <v>5</v>
      </c>
      <c r="C43" s="8" t="s">
        <v>102</v>
      </c>
      <c r="E43" s="52" t="s">
        <v>153</v>
      </c>
      <c r="H43" s="32" t="str">
        <f>中間・完了検査!M35</f>
        <v/>
      </c>
      <c r="I43" s="33" t="str">
        <f>中間・完了検査!Q35</f>
        <v/>
      </c>
      <c r="J43" s="34" t="str">
        <f>中間・完了検査!U35</f>
        <v/>
      </c>
    </row>
    <row r="44" spans="2:10" ht="9" customHeight="1" thickBot="1">
      <c r="H44" s="35"/>
      <c r="I44" s="203"/>
      <c r="J44" s="205"/>
    </row>
    <row r="45" spans="2:10" ht="29.5" customHeight="1" thickBot="1">
      <c r="B45" s="3">
        <v>6</v>
      </c>
      <c r="C45" s="8" t="s">
        <v>181</v>
      </c>
      <c r="E45" s="52" t="s">
        <v>153</v>
      </c>
      <c r="H45" s="32" t="str">
        <f>中間・完了検査!M36</f>
        <v/>
      </c>
      <c r="I45" s="204"/>
      <c r="J45" s="206"/>
    </row>
    <row r="46" spans="2:10" ht="7.75" customHeight="1">
      <c r="B46" s="3"/>
      <c r="C46" s="8"/>
      <c r="E46" s="11"/>
      <c r="H46" s="162"/>
      <c r="I46" s="163"/>
      <c r="J46" s="164"/>
    </row>
    <row r="47" spans="2:10" ht="6" customHeight="1" thickBot="1">
      <c r="B47" s="42"/>
      <c r="C47" s="43"/>
      <c r="D47" s="43"/>
      <c r="E47" s="43"/>
      <c r="F47" s="43"/>
      <c r="G47" s="20"/>
      <c r="H47" s="159"/>
      <c r="I47" s="160"/>
      <c r="J47" s="161"/>
    </row>
    <row r="48" spans="2:10" ht="20.5" thickBot="1">
      <c r="B48" s="3">
        <v>7</v>
      </c>
      <c r="C48" s="3" t="s">
        <v>144</v>
      </c>
      <c r="G48" s="3" t="s">
        <v>150</v>
      </c>
      <c r="H48" s="44">
        <f>中間・完了検査!M38</f>
        <v>0</v>
      </c>
      <c r="I48" s="45">
        <f>中間・完了検査!Q38</f>
        <v>0</v>
      </c>
      <c r="J48" s="46">
        <f>中間・完了検査!U38</f>
        <v>0</v>
      </c>
    </row>
    <row r="51" spans="2:16" ht="29.5" customHeight="1">
      <c r="B51" s="207" t="s">
        <v>193</v>
      </c>
      <c r="C51" s="207"/>
      <c r="D51" s="207"/>
      <c r="E51" s="207"/>
      <c r="F51" s="207"/>
      <c r="G51" s="207"/>
      <c r="H51" s="207"/>
      <c r="I51" s="207"/>
      <c r="J51" s="207"/>
      <c r="K51" s="207"/>
      <c r="L51" s="207"/>
      <c r="M51" s="1"/>
      <c r="N51" s="1"/>
      <c r="O51" s="1"/>
      <c r="P51" s="1"/>
    </row>
    <row r="52" spans="2:16" ht="18.5" thickBot="1"/>
    <row r="53" spans="2:16" ht="20.5" customHeight="1" thickBot="1">
      <c r="B53" s="3">
        <v>1</v>
      </c>
      <c r="C53" s="4" t="s">
        <v>191</v>
      </c>
      <c r="E53" s="52" t="s">
        <v>153</v>
      </c>
      <c r="H53" s="181" t="s">
        <v>148</v>
      </c>
      <c r="J53" s="181" t="s">
        <v>149</v>
      </c>
    </row>
    <row r="54" spans="2:16" ht="20.5" customHeight="1" thickBot="1">
      <c r="C54" s="4" t="s">
        <v>147</v>
      </c>
      <c r="E54" s="52">
        <v>1</v>
      </c>
      <c r="H54" s="47" t="str">
        <f>IF(E53="■",基本手数料!M31*算定表!E54,"")</f>
        <v/>
      </c>
      <c r="J54" s="174" t="str">
        <f>IF(E53="■",中間・完了検査!AG25*E54,"")</f>
        <v/>
      </c>
    </row>
    <row r="55" spans="2:16" ht="6.65" customHeight="1" thickBot="1"/>
    <row r="56" spans="2:16" ht="20.5" thickBot="1">
      <c r="B56" s="3">
        <v>2</v>
      </c>
      <c r="C56" s="4" t="s">
        <v>146</v>
      </c>
      <c r="E56" s="52" t="s">
        <v>153</v>
      </c>
      <c r="H56" s="48" t="str">
        <f>IF(E56="■",基本手数料!M32,"")</f>
        <v/>
      </c>
      <c r="J56" s="185" t="str">
        <f>IF(E56="■",中間・完了検査!AG26,"")</f>
        <v/>
      </c>
    </row>
    <row r="57" spans="2:16" ht="20.5" thickBot="1">
      <c r="C57" s="4" t="s">
        <v>145</v>
      </c>
      <c r="E57" s="52" t="s">
        <v>153</v>
      </c>
      <c r="H57" s="49" t="str">
        <f>IF(AND(E56="■",E57="■"),基本手数料!Q32,"")</f>
        <v/>
      </c>
      <c r="J57" s="175"/>
    </row>
    <row r="58" spans="2:16" ht="20.5" thickBot="1">
      <c r="G58" s="50" t="str">
        <f>"合計"</f>
        <v>合計</v>
      </c>
      <c r="H58" s="51">
        <f>SUM(H56:H57)</f>
        <v>0</v>
      </c>
    </row>
    <row r="60" spans="2:16" ht="29.5" customHeight="1" thickBot="1">
      <c r="B60" s="189" t="s">
        <v>186</v>
      </c>
      <c r="C60" s="189"/>
      <c r="D60" s="189"/>
      <c r="E60" s="189"/>
      <c r="F60" s="189"/>
      <c r="G60" s="189"/>
      <c r="H60" s="189"/>
      <c r="I60" s="189"/>
      <c r="J60" s="189"/>
      <c r="K60" s="189"/>
      <c r="L60" s="189"/>
      <c r="M60" s="1"/>
      <c r="N60" s="1"/>
      <c r="O60" s="1"/>
      <c r="P60" s="1"/>
    </row>
    <row r="61" spans="2:16" ht="18.5" thickTop="1"/>
  </sheetData>
  <sheetProtection algorithmName="SHA-512" hashValue="FHPF3ydYXIIc2ngqQwtuDVkN0XcYPAM5+gE6NKKoICb8mDBvQ/4r9iDNXoJnNKtaMotDyEypX9APYABEtbmD6A==" saltValue="ToOAW14fz/11fbMgtEMbAg==" spinCount="100000" sheet="1" formatCells="0" selectLockedCells="1"/>
  <protectedRanges>
    <protectedRange sqref="E10:H14" name="範囲2"/>
    <protectedRange sqref="E6:E7 E53 E56:E57 E35" name="範囲1"/>
    <protectedRange sqref="E17" name="範囲3"/>
    <protectedRange sqref="G19" name="範囲4"/>
    <protectedRange sqref="G21" name="範囲5"/>
    <protectedRange sqref="G23" name="範囲6"/>
    <protectedRange sqref="E27" name="範囲7"/>
    <protectedRange sqref="E36" name="範囲8"/>
    <protectedRange sqref="E38" name="範囲9"/>
    <protectedRange sqref="E40:E41" name="範囲10"/>
    <protectedRange sqref="E43" name="範囲11"/>
    <protectedRange sqref="E45" name="範囲12"/>
    <protectedRange sqref="E46" name="範囲13"/>
    <protectedRange sqref="E54" name="範囲14"/>
  </protectedRanges>
  <mergeCells count="28">
    <mergeCell ref="B3:L3"/>
    <mergeCell ref="H7:I7"/>
    <mergeCell ref="G25:H25"/>
    <mergeCell ref="N13:P18"/>
    <mergeCell ref="N19:P22"/>
    <mergeCell ref="B9:B14"/>
    <mergeCell ref="B7:B8"/>
    <mergeCell ref="G19:H19"/>
    <mergeCell ref="G21:H21"/>
    <mergeCell ref="G23:H23"/>
    <mergeCell ref="C10:C12"/>
    <mergeCell ref="C7:C8"/>
    <mergeCell ref="B60:L60"/>
    <mergeCell ref="S9:U9"/>
    <mergeCell ref="D15:E15"/>
    <mergeCell ref="F15:J15"/>
    <mergeCell ref="H29:I29"/>
    <mergeCell ref="B36:B37"/>
    <mergeCell ref="C36:C37"/>
    <mergeCell ref="E29:F29"/>
    <mergeCell ref="I44:I45"/>
    <mergeCell ref="J44:J45"/>
    <mergeCell ref="B32:L32"/>
    <mergeCell ref="I34:I35"/>
    <mergeCell ref="J34:J35"/>
    <mergeCell ref="H39:H42"/>
    <mergeCell ref="H34:H35"/>
    <mergeCell ref="B51:L51"/>
  </mergeCells>
  <phoneticPr fontId="1"/>
  <dataValidations count="2">
    <dataValidation type="list" allowBlank="1" showInputMessage="1" showErrorMessage="1" sqref="E45 E6 E17 E27 E38 E40 E43 E53 E56:E57 E35" xr:uid="{4F91EE95-EDB4-46EA-B91F-D00E954BFC1A}">
      <formula1>"■,□"</formula1>
    </dataValidation>
    <dataValidation type="list" allowBlank="1" showInputMessage="1" showErrorMessage="1" sqref="F10:H14" xr:uid="{F0C8F69C-BF82-4DE1-B37C-4B679BC33BE5}">
      <formula1>"　,■"</formula1>
    </dataValidation>
  </dataValidations>
  <pageMargins left="0.78740157480314965" right="0.39370078740157483" top="0.98425196850393704" bottom="0.39370078740157483" header="0.31496062992125984" footer="0.31496062992125984"/>
  <pageSetup paperSize="9" scale="69" orientation="portrait" r:id="rId1"/>
  <colBreaks count="1" manualBreakCount="1">
    <brk id="10"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E4202-408F-47D0-A87A-5D90E7688B89}">
  <sheetPr>
    <pageSetUpPr fitToPage="1"/>
  </sheetPr>
  <dimension ref="A1:GW203"/>
  <sheetViews>
    <sheetView showGridLines="0" showRowColHeaders="0" zoomScale="80" zoomScaleNormal="80" workbookViewId="0">
      <selection activeCell="A3" sqref="A3"/>
    </sheetView>
  </sheetViews>
  <sheetFormatPr defaultColWidth="3.08203125" defaultRowHeight="16.5"/>
  <cols>
    <col min="1" max="1" width="3.08203125" style="63"/>
    <col min="2" max="2" width="4.08203125" style="63" customWidth="1"/>
    <col min="3" max="5" width="3.08203125" style="63"/>
    <col min="6" max="6" width="4.08203125" style="63" customWidth="1"/>
    <col min="7" max="7" width="3.08203125" style="63" customWidth="1"/>
    <col min="8" max="16384" width="3.08203125" style="63"/>
  </cols>
  <sheetData>
    <row r="1" spans="1:100" ht="30" customHeight="1">
      <c r="A1" s="58" t="s">
        <v>38</v>
      </c>
      <c r="B1" s="59"/>
      <c r="C1" s="60"/>
      <c r="D1" s="60"/>
      <c r="E1" s="60"/>
      <c r="F1" s="60"/>
      <c r="G1" s="60"/>
      <c r="H1" s="60"/>
      <c r="I1" s="60"/>
      <c r="J1" s="60"/>
      <c r="K1" s="60"/>
      <c r="L1" s="60"/>
      <c r="M1" s="59"/>
      <c r="N1" s="59"/>
      <c r="O1" s="59"/>
      <c r="P1" s="59"/>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1"/>
      <c r="AR1" s="61"/>
      <c r="AS1" s="61"/>
      <c r="AT1" s="61"/>
      <c r="AU1" s="61"/>
      <c r="AV1" s="62" t="s">
        <v>39</v>
      </c>
      <c r="AZ1" s="64"/>
      <c r="BA1" s="64"/>
      <c r="BB1" s="64"/>
    </row>
    <row r="2" spans="1:100" ht="6" customHeight="1">
      <c r="M2" s="65"/>
      <c r="N2" s="65"/>
      <c r="O2" s="65"/>
      <c r="P2" s="65"/>
      <c r="Q2" s="65"/>
      <c r="R2" s="65"/>
      <c r="S2" s="65"/>
      <c r="T2" s="65"/>
      <c r="U2" s="65"/>
      <c r="V2" s="65"/>
      <c r="W2" s="65"/>
      <c r="X2" s="65"/>
    </row>
    <row r="3" spans="1:100" ht="18" customHeight="1">
      <c r="A3" s="66" t="s">
        <v>40</v>
      </c>
      <c r="B3" s="67" t="s">
        <v>41</v>
      </c>
      <c r="M3" s="68"/>
      <c r="N3" s="68"/>
      <c r="O3" s="68"/>
      <c r="P3" s="68"/>
      <c r="Q3" s="65"/>
      <c r="R3" s="65"/>
      <c r="S3" s="65"/>
      <c r="T3" s="65"/>
      <c r="U3" s="65"/>
      <c r="V3" s="65"/>
      <c r="W3" s="65"/>
      <c r="X3" s="65"/>
      <c r="BC3" s="69"/>
      <c r="BD3" s="67"/>
    </row>
    <row r="4" spans="1:100" ht="6" customHeight="1">
      <c r="N4" s="65"/>
      <c r="O4" s="65"/>
      <c r="P4" s="65"/>
      <c r="Q4" s="65"/>
      <c r="R4" s="65"/>
      <c r="S4" s="65"/>
      <c r="T4" s="65"/>
      <c r="U4" s="65"/>
      <c r="V4" s="65"/>
      <c r="W4" s="65"/>
      <c r="X4" s="65"/>
      <c r="Y4" s="65"/>
      <c r="BE4" s="67"/>
    </row>
    <row r="5" spans="1:100" ht="18" customHeight="1">
      <c r="A5" s="70" t="s">
        <v>42</v>
      </c>
      <c r="B5" s="71" t="s">
        <v>43</v>
      </c>
      <c r="E5" s="72"/>
      <c r="F5" s="65"/>
      <c r="G5" s="65"/>
      <c r="H5" s="65"/>
      <c r="I5" s="65"/>
      <c r="J5" s="65"/>
      <c r="K5" s="65"/>
      <c r="L5" s="65"/>
      <c r="M5" s="65"/>
      <c r="N5" s="65"/>
      <c r="O5" s="65"/>
      <c r="P5" s="65"/>
      <c r="Q5" s="65"/>
      <c r="R5" s="65"/>
      <c r="S5" s="65"/>
      <c r="T5" s="65"/>
      <c r="U5" s="65"/>
      <c r="V5" s="65"/>
      <c r="W5" s="65"/>
      <c r="X5" s="65"/>
      <c r="BC5" s="69"/>
      <c r="BD5" s="67"/>
    </row>
    <row r="6" spans="1:100" ht="6" customHeight="1">
      <c r="M6" s="65"/>
      <c r="N6" s="65"/>
      <c r="O6" s="65"/>
      <c r="P6" s="65"/>
      <c r="Q6" s="65"/>
      <c r="R6" s="65"/>
      <c r="S6" s="65"/>
      <c r="T6" s="65"/>
      <c r="U6" s="65"/>
      <c r="V6" s="65"/>
      <c r="W6" s="65"/>
      <c r="X6" s="65"/>
      <c r="BD6" s="67"/>
    </row>
    <row r="7" spans="1:100" ht="18" customHeight="1">
      <c r="A7" s="251" t="s">
        <v>44</v>
      </c>
      <c r="B7" s="252"/>
      <c r="C7" s="252"/>
      <c r="D7" s="252"/>
      <c r="E7" s="252"/>
      <c r="F7" s="252"/>
      <c r="G7" s="252"/>
      <c r="H7" s="253"/>
      <c r="I7" s="260" t="s">
        <v>45</v>
      </c>
      <c r="J7" s="261"/>
      <c r="K7" s="261"/>
      <c r="L7" s="261"/>
      <c r="M7" s="261"/>
      <c r="N7" s="261"/>
      <c r="O7" s="261"/>
      <c r="P7" s="262"/>
      <c r="Q7" s="263" t="s">
        <v>46</v>
      </c>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5"/>
      <c r="BC7" s="69"/>
      <c r="BD7" s="67"/>
    </row>
    <row r="8" spans="1:100" ht="18" customHeight="1">
      <c r="A8" s="254"/>
      <c r="B8" s="255"/>
      <c r="C8" s="255"/>
      <c r="D8" s="255"/>
      <c r="E8" s="255"/>
      <c r="F8" s="255"/>
      <c r="G8" s="255"/>
      <c r="H8" s="256"/>
      <c r="I8" s="266" t="s">
        <v>47</v>
      </c>
      <c r="J8" s="267"/>
      <c r="K8" s="267"/>
      <c r="L8" s="268"/>
      <c r="M8" s="272" t="s">
        <v>48</v>
      </c>
      <c r="N8" s="273"/>
      <c r="O8" s="273"/>
      <c r="P8" s="274"/>
      <c r="Q8" s="240" t="s">
        <v>49</v>
      </c>
      <c r="R8" s="241"/>
      <c r="S8" s="241"/>
      <c r="T8" s="241"/>
      <c r="U8" s="242" t="s">
        <v>50</v>
      </c>
      <c r="V8" s="241"/>
      <c r="W8" s="241"/>
      <c r="X8" s="243"/>
      <c r="Y8" s="242" t="s">
        <v>51</v>
      </c>
      <c r="Z8" s="241"/>
      <c r="AA8" s="241"/>
      <c r="AB8" s="243"/>
      <c r="AC8" s="242" t="s">
        <v>52</v>
      </c>
      <c r="AD8" s="241"/>
      <c r="AE8" s="241"/>
      <c r="AF8" s="243"/>
      <c r="AG8" s="242" t="s">
        <v>53</v>
      </c>
      <c r="AH8" s="241"/>
      <c r="AI8" s="241"/>
      <c r="AJ8" s="243"/>
      <c r="AK8" s="242" t="s">
        <v>122</v>
      </c>
      <c r="AL8" s="241"/>
      <c r="AM8" s="241"/>
      <c r="AN8" s="243"/>
      <c r="AO8" s="298" t="s">
        <v>123</v>
      </c>
      <c r="AP8" s="299"/>
      <c r="AQ8" s="299"/>
      <c r="AR8" s="300"/>
      <c r="AS8" s="242" t="s">
        <v>56</v>
      </c>
      <c r="AT8" s="241"/>
      <c r="AU8" s="241"/>
      <c r="AV8" s="301"/>
    </row>
    <row r="9" spans="1:100" ht="18" customHeight="1" thickBot="1">
      <c r="A9" s="257"/>
      <c r="B9" s="258"/>
      <c r="C9" s="258"/>
      <c r="D9" s="258"/>
      <c r="E9" s="258"/>
      <c r="F9" s="258"/>
      <c r="G9" s="258"/>
      <c r="H9" s="259"/>
      <c r="I9" s="269"/>
      <c r="J9" s="270"/>
      <c r="K9" s="270"/>
      <c r="L9" s="271"/>
      <c r="M9" s="275"/>
      <c r="N9" s="276"/>
      <c r="O9" s="276"/>
      <c r="P9" s="277"/>
      <c r="Q9" s="232" t="s">
        <v>57</v>
      </c>
      <c r="R9" s="233"/>
      <c r="S9" s="233"/>
      <c r="T9" s="233"/>
      <c r="U9" s="234" t="s">
        <v>124</v>
      </c>
      <c r="V9" s="233"/>
      <c r="W9" s="233"/>
      <c r="X9" s="235"/>
      <c r="Y9" s="234" t="s">
        <v>57</v>
      </c>
      <c r="Z9" s="233"/>
      <c r="AA9" s="233"/>
      <c r="AB9" s="235"/>
      <c r="AC9" s="234" t="s">
        <v>59</v>
      </c>
      <c r="AD9" s="233"/>
      <c r="AE9" s="233"/>
      <c r="AF9" s="235"/>
      <c r="AG9" s="234" t="s">
        <v>60</v>
      </c>
      <c r="AH9" s="233"/>
      <c r="AI9" s="233"/>
      <c r="AJ9" s="235"/>
      <c r="AK9" s="234"/>
      <c r="AL9" s="233"/>
      <c r="AM9" s="233"/>
      <c r="AN9" s="235"/>
      <c r="AO9" s="236" t="s">
        <v>125</v>
      </c>
      <c r="AP9" s="237"/>
      <c r="AQ9" s="237"/>
      <c r="AR9" s="238"/>
      <c r="AS9" s="234" t="s">
        <v>62</v>
      </c>
      <c r="AT9" s="233"/>
      <c r="AU9" s="233"/>
      <c r="AV9" s="239"/>
    </row>
    <row r="10" spans="1:100" ht="18" customHeight="1" thickTop="1">
      <c r="A10" s="244">
        <v>0</v>
      </c>
      <c r="B10" s="245"/>
      <c r="C10" s="246"/>
      <c r="D10" s="246"/>
      <c r="E10" s="245">
        <v>100</v>
      </c>
      <c r="F10" s="245"/>
      <c r="G10" s="246" t="s">
        <v>63</v>
      </c>
      <c r="H10" s="247"/>
      <c r="I10" s="248">
        <v>21000</v>
      </c>
      <c r="J10" s="249"/>
      <c r="K10" s="249"/>
      <c r="L10" s="73" t="s">
        <v>64</v>
      </c>
      <c r="M10" s="250">
        <v>30000</v>
      </c>
      <c r="N10" s="249"/>
      <c r="O10" s="249"/>
      <c r="P10" s="74" t="s">
        <v>64</v>
      </c>
      <c r="Q10" s="278">
        <v>36000</v>
      </c>
      <c r="R10" s="279"/>
      <c r="S10" s="279"/>
      <c r="T10" s="75" t="s">
        <v>64</v>
      </c>
      <c r="U10" s="278"/>
      <c r="V10" s="279"/>
      <c r="W10" s="279"/>
      <c r="X10" s="305"/>
      <c r="Y10" s="278">
        <v>48000</v>
      </c>
      <c r="Z10" s="279"/>
      <c r="AA10" s="279"/>
      <c r="AB10" s="302" t="s">
        <v>64</v>
      </c>
      <c r="AC10" s="278">
        <v>48000</v>
      </c>
      <c r="AD10" s="279"/>
      <c r="AE10" s="279"/>
      <c r="AF10" s="302" t="s">
        <v>64</v>
      </c>
      <c r="AG10" s="278">
        <v>10000</v>
      </c>
      <c r="AH10" s="279"/>
      <c r="AI10" s="279"/>
      <c r="AJ10" s="302" t="s">
        <v>64</v>
      </c>
      <c r="AK10" s="278">
        <v>12000</v>
      </c>
      <c r="AL10" s="279"/>
      <c r="AM10" s="279"/>
      <c r="AN10" s="302" t="s">
        <v>64</v>
      </c>
      <c r="AO10" s="278">
        <v>48000</v>
      </c>
      <c r="AP10" s="279"/>
      <c r="AQ10" s="279"/>
      <c r="AR10" s="302" t="s">
        <v>64</v>
      </c>
      <c r="AS10" s="278">
        <v>10000</v>
      </c>
      <c r="AT10" s="279"/>
      <c r="AU10" s="279"/>
      <c r="AV10" s="284" t="s">
        <v>64</v>
      </c>
      <c r="BD10" s="77"/>
      <c r="BF10" s="78"/>
      <c r="BH10" s="79"/>
      <c r="BI10" s="80"/>
      <c r="BJ10" s="78"/>
      <c r="BK10" s="78"/>
      <c r="BL10" s="81"/>
      <c r="BM10" s="82"/>
      <c r="BN10" s="82"/>
      <c r="BO10" s="82"/>
      <c r="BP10" s="77"/>
      <c r="BR10" s="78"/>
      <c r="BT10" s="79"/>
      <c r="BU10" s="80"/>
      <c r="BV10" s="81"/>
      <c r="BW10" s="81"/>
      <c r="BX10" s="81"/>
      <c r="BY10" s="81"/>
      <c r="BZ10" s="81"/>
      <c r="CA10" s="81"/>
      <c r="CB10" s="77"/>
      <c r="CD10" s="78"/>
      <c r="CF10" s="79"/>
      <c r="CG10" s="80"/>
      <c r="CH10" s="81"/>
      <c r="CI10" s="81"/>
      <c r="CJ10" s="81"/>
      <c r="CK10" s="81"/>
      <c r="CL10" s="81"/>
      <c r="CM10" s="81"/>
      <c r="CN10" s="77"/>
      <c r="CP10" s="78"/>
      <c r="CR10" s="79"/>
      <c r="CS10" s="80"/>
      <c r="CT10" s="81"/>
      <c r="CU10" s="81"/>
      <c r="CV10" s="81"/>
    </row>
    <row r="11" spans="1:100" ht="18" customHeight="1">
      <c r="A11" s="287">
        <v>100.001</v>
      </c>
      <c r="B11" s="288"/>
      <c r="C11" s="289" t="s">
        <v>65</v>
      </c>
      <c r="D11" s="289"/>
      <c r="E11" s="288">
        <v>200</v>
      </c>
      <c r="F11" s="288"/>
      <c r="G11" s="289" t="s">
        <v>63</v>
      </c>
      <c r="H11" s="290"/>
      <c r="I11" s="291">
        <v>30000</v>
      </c>
      <c r="J11" s="292"/>
      <c r="K11" s="292"/>
      <c r="L11" s="73" t="s">
        <v>64</v>
      </c>
      <c r="M11" s="293">
        <v>43000</v>
      </c>
      <c r="N11" s="292"/>
      <c r="O11" s="292"/>
      <c r="P11" s="83" t="s">
        <v>64</v>
      </c>
      <c r="Q11" s="294">
        <v>36000</v>
      </c>
      <c r="R11" s="295"/>
      <c r="S11" s="295"/>
      <c r="T11" s="84" t="s">
        <v>64</v>
      </c>
      <c r="U11" s="296">
        <v>80000</v>
      </c>
      <c r="V11" s="297"/>
      <c r="W11" s="297"/>
      <c r="X11" s="85" t="s">
        <v>64</v>
      </c>
      <c r="Y11" s="280"/>
      <c r="Z11" s="281"/>
      <c r="AA11" s="281"/>
      <c r="AB11" s="303"/>
      <c r="AC11" s="280"/>
      <c r="AD11" s="281"/>
      <c r="AE11" s="281"/>
      <c r="AF11" s="303"/>
      <c r="AG11" s="280"/>
      <c r="AH11" s="281"/>
      <c r="AI11" s="281"/>
      <c r="AJ11" s="303"/>
      <c r="AK11" s="280"/>
      <c r="AL11" s="281"/>
      <c r="AM11" s="281"/>
      <c r="AN11" s="303"/>
      <c r="AO11" s="280"/>
      <c r="AP11" s="281"/>
      <c r="AQ11" s="281"/>
      <c r="AR11" s="303"/>
      <c r="AS11" s="280"/>
      <c r="AT11" s="281"/>
      <c r="AU11" s="281"/>
      <c r="AV11" s="285"/>
      <c r="BD11" s="81"/>
      <c r="BF11" s="78"/>
      <c r="BH11" s="79"/>
      <c r="BI11" s="80"/>
      <c r="BJ11" s="78"/>
      <c r="BK11" s="78"/>
      <c r="BL11" s="81"/>
      <c r="BM11" s="82"/>
      <c r="BN11" s="82"/>
      <c r="BO11" s="82"/>
      <c r="BP11" s="81"/>
      <c r="BR11" s="78"/>
      <c r="BT11" s="79"/>
      <c r="BU11" s="80"/>
      <c r="BV11" s="81"/>
      <c r="BW11" s="81"/>
      <c r="BX11" s="81"/>
      <c r="BY11" s="81"/>
      <c r="BZ11" s="81"/>
      <c r="CA11" s="81"/>
      <c r="CB11" s="81"/>
      <c r="CD11" s="78"/>
      <c r="CF11" s="79"/>
      <c r="CG11" s="80"/>
      <c r="CH11" s="81"/>
      <c r="CI11" s="81"/>
      <c r="CJ11" s="81"/>
      <c r="CK11" s="81"/>
      <c r="CL11" s="81"/>
      <c r="CM11" s="81"/>
      <c r="CN11" s="81"/>
      <c r="CP11" s="78"/>
      <c r="CR11" s="79"/>
      <c r="CS11" s="80"/>
      <c r="CT11" s="81"/>
      <c r="CU11" s="81"/>
      <c r="CV11" s="81"/>
    </row>
    <row r="12" spans="1:100" ht="18" customHeight="1">
      <c r="A12" s="287">
        <v>200.001</v>
      </c>
      <c r="B12" s="288"/>
      <c r="C12" s="289" t="s">
        <v>65</v>
      </c>
      <c r="D12" s="289"/>
      <c r="E12" s="288">
        <v>300</v>
      </c>
      <c r="F12" s="288"/>
      <c r="G12" s="289" t="s">
        <v>63</v>
      </c>
      <c r="H12" s="290"/>
      <c r="I12" s="291">
        <v>42000</v>
      </c>
      <c r="J12" s="292"/>
      <c r="K12" s="292"/>
      <c r="L12" s="73" t="s">
        <v>64</v>
      </c>
      <c r="M12" s="293">
        <v>57000</v>
      </c>
      <c r="N12" s="292"/>
      <c r="O12" s="292"/>
      <c r="P12" s="83" t="s">
        <v>64</v>
      </c>
      <c r="Q12" s="294">
        <v>41000</v>
      </c>
      <c r="R12" s="295"/>
      <c r="S12" s="295"/>
      <c r="T12" s="84" t="s">
        <v>64</v>
      </c>
      <c r="U12" s="306" t="s">
        <v>126</v>
      </c>
      <c r="V12" s="307"/>
      <c r="W12" s="307"/>
      <c r="X12" s="308"/>
      <c r="Y12" s="280"/>
      <c r="Z12" s="281"/>
      <c r="AA12" s="281"/>
      <c r="AB12" s="303"/>
      <c r="AC12" s="280"/>
      <c r="AD12" s="281"/>
      <c r="AE12" s="281"/>
      <c r="AF12" s="303"/>
      <c r="AG12" s="280"/>
      <c r="AH12" s="281"/>
      <c r="AI12" s="281"/>
      <c r="AJ12" s="303"/>
      <c r="AK12" s="280"/>
      <c r="AL12" s="281"/>
      <c r="AM12" s="281"/>
      <c r="AN12" s="303"/>
      <c r="AO12" s="280"/>
      <c r="AP12" s="281"/>
      <c r="AQ12" s="281"/>
      <c r="AR12" s="303"/>
      <c r="AS12" s="280"/>
      <c r="AT12" s="281"/>
      <c r="AU12" s="281"/>
      <c r="AV12" s="285"/>
      <c r="BD12" s="81"/>
      <c r="BE12" s="81"/>
      <c r="BF12" s="81"/>
      <c r="BG12" s="81"/>
      <c r="BH12" s="81"/>
      <c r="BI12" s="81"/>
      <c r="BJ12" s="81"/>
      <c r="BK12" s="81"/>
      <c r="BL12" s="81"/>
      <c r="BM12" s="82"/>
      <c r="BN12" s="82"/>
      <c r="BO12" s="82"/>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row>
    <row r="13" spans="1:100" ht="18" customHeight="1">
      <c r="A13" s="287">
        <v>300.00099999999998</v>
      </c>
      <c r="B13" s="288"/>
      <c r="C13" s="289" t="s">
        <v>65</v>
      </c>
      <c r="D13" s="289"/>
      <c r="E13" s="288">
        <v>500</v>
      </c>
      <c r="F13" s="288"/>
      <c r="G13" s="289" t="s">
        <v>63</v>
      </c>
      <c r="H13" s="290"/>
      <c r="I13" s="291">
        <v>52000</v>
      </c>
      <c r="J13" s="292"/>
      <c r="K13" s="292"/>
      <c r="L13" s="73" t="s">
        <v>64</v>
      </c>
      <c r="M13" s="293">
        <v>71000</v>
      </c>
      <c r="N13" s="292"/>
      <c r="O13" s="292"/>
      <c r="P13" s="83" t="s">
        <v>64</v>
      </c>
      <c r="Q13" s="294">
        <v>49000</v>
      </c>
      <c r="R13" s="295"/>
      <c r="S13" s="295"/>
      <c r="T13" s="84" t="s">
        <v>64</v>
      </c>
      <c r="U13" s="310" t="s">
        <v>127</v>
      </c>
      <c r="V13" s="311"/>
      <c r="W13" s="311"/>
      <c r="X13" s="312"/>
      <c r="Y13" s="280"/>
      <c r="Z13" s="281"/>
      <c r="AA13" s="281"/>
      <c r="AB13" s="303"/>
      <c r="AC13" s="280"/>
      <c r="AD13" s="281"/>
      <c r="AE13" s="281"/>
      <c r="AF13" s="303"/>
      <c r="AG13" s="280"/>
      <c r="AH13" s="281"/>
      <c r="AI13" s="281"/>
      <c r="AJ13" s="303"/>
      <c r="AK13" s="280"/>
      <c r="AL13" s="281"/>
      <c r="AM13" s="281"/>
      <c r="AN13" s="303"/>
      <c r="AO13" s="280"/>
      <c r="AP13" s="281"/>
      <c r="AQ13" s="281"/>
      <c r="AR13" s="303"/>
      <c r="AS13" s="280"/>
      <c r="AT13" s="281"/>
      <c r="AU13" s="281"/>
      <c r="AV13" s="285"/>
      <c r="BD13" s="87"/>
      <c r="BE13" s="87"/>
      <c r="BF13" s="87"/>
      <c r="BG13" s="87"/>
      <c r="BH13" s="87"/>
      <c r="BI13" s="87"/>
      <c r="BJ13" s="87"/>
      <c r="BK13" s="87"/>
      <c r="BL13" s="87"/>
      <c r="BM13" s="82"/>
      <c r="BN13" s="82"/>
      <c r="BO13" s="82"/>
      <c r="BP13" s="87"/>
      <c r="BQ13" s="87"/>
      <c r="BR13" s="87"/>
      <c r="BS13" s="88"/>
      <c r="BT13" s="88"/>
      <c r="BU13" s="88"/>
      <c r="BV13" s="87"/>
      <c r="BW13" s="87"/>
      <c r="BX13" s="87"/>
      <c r="BY13" s="81"/>
      <c r="BZ13" s="81"/>
      <c r="CA13" s="81"/>
      <c r="CB13" s="89"/>
      <c r="CC13" s="89"/>
      <c r="CD13" s="89"/>
      <c r="CE13" s="89"/>
      <c r="CF13" s="89"/>
      <c r="CG13" s="89"/>
      <c r="CH13" s="87"/>
      <c r="CI13" s="87"/>
      <c r="CJ13" s="87"/>
      <c r="CK13" s="90"/>
      <c r="CL13" s="90"/>
      <c r="CM13" s="81"/>
      <c r="CN13" s="89"/>
      <c r="CO13" s="89"/>
      <c r="CP13" s="89"/>
      <c r="CQ13" s="89"/>
      <c r="CR13" s="89"/>
      <c r="CS13" s="89"/>
      <c r="CT13" s="87"/>
      <c r="CU13" s="87"/>
      <c r="CV13" s="87"/>
    </row>
    <row r="14" spans="1:100" ht="18" customHeight="1">
      <c r="A14" s="287">
        <v>500.00099999999998</v>
      </c>
      <c r="B14" s="288"/>
      <c r="C14" s="289" t="s">
        <v>65</v>
      </c>
      <c r="D14" s="289"/>
      <c r="E14" s="288">
        <v>1000</v>
      </c>
      <c r="F14" s="288"/>
      <c r="G14" s="289" t="s">
        <v>63</v>
      </c>
      <c r="H14" s="290"/>
      <c r="I14" s="291">
        <v>72000</v>
      </c>
      <c r="J14" s="292"/>
      <c r="K14" s="292"/>
      <c r="L14" s="91" t="s">
        <v>64</v>
      </c>
      <c r="M14" s="293">
        <v>96000</v>
      </c>
      <c r="N14" s="292"/>
      <c r="O14" s="292"/>
      <c r="P14" s="83" t="s">
        <v>64</v>
      </c>
      <c r="Q14" s="294">
        <v>64000</v>
      </c>
      <c r="R14" s="295"/>
      <c r="S14" s="295"/>
      <c r="T14" s="84" t="s">
        <v>64</v>
      </c>
      <c r="U14" s="282"/>
      <c r="V14" s="283"/>
      <c r="W14" s="283"/>
      <c r="X14" s="309"/>
      <c r="Y14" s="282"/>
      <c r="Z14" s="283"/>
      <c r="AA14" s="283"/>
      <c r="AB14" s="304"/>
      <c r="AC14" s="282"/>
      <c r="AD14" s="283"/>
      <c r="AE14" s="283"/>
      <c r="AF14" s="304"/>
      <c r="AG14" s="282"/>
      <c r="AH14" s="283"/>
      <c r="AI14" s="283"/>
      <c r="AJ14" s="304"/>
      <c r="AK14" s="282"/>
      <c r="AL14" s="283"/>
      <c r="AM14" s="283"/>
      <c r="AN14" s="304"/>
      <c r="AO14" s="282"/>
      <c r="AP14" s="283"/>
      <c r="AQ14" s="283"/>
      <c r="AR14" s="304"/>
      <c r="AS14" s="282"/>
      <c r="AT14" s="283"/>
      <c r="AU14" s="283"/>
      <c r="AV14" s="286"/>
      <c r="BD14" s="87"/>
      <c r="BE14" s="87"/>
      <c r="BF14" s="87"/>
      <c r="BG14" s="87"/>
      <c r="BH14" s="87"/>
      <c r="BI14" s="87"/>
      <c r="BJ14" s="87"/>
      <c r="BK14" s="87"/>
      <c r="BL14" s="87"/>
      <c r="BM14" s="82"/>
      <c r="BN14" s="82"/>
      <c r="BO14" s="82"/>
      <c r="BP14" s="87"/>
      <c r="BQ14" s="87"/>
      <c r="BR14" s="87"/>
      <c r="BS14" s="88"/>
      <c r="BT14" s="88"/>
      <c r="BU14" s="88"/>
      <c r="BV14" s="87"/>
      <c r="BW14" s="87"/>
      <c r="BX14" s="87"/>
      <c r="BY14" s="81"/>
      <c r="BZ14" s="81"/>
      <c r="CA14" s="81"/>
      <c r="CB14" s="89"/>
      <c r="CC14" s="89"/>
      <c r="CD14" s="89"/>
      <c r="CE14" s="89"/>
      <c r="CF14" s="89"/>
      <c r="CG14" s="89"/>
      <c r="CH14" s="87"/>
      <c r="CI14" s="87"/>
      <c r="CJ14" s="87"/>
      <c r="CK14" s="90"/>
      <c r="CL14" s="90"/>
      <c r="CM14" s="81"/>
      <c r="CN14" s="89"/>
      <c r="CO14" s="89"/>
      <c r="CP14" s="89"/>
      <c r="CQ14" s="89"/>
      <c r="CR14" s="89"/>
      <c r="CS14" s="89"/>
      <c r="CT14" s="87"/>
      <c r="CU14" s="87"/>
      <c r="CV14" s="87"/>
    </row>
    <row r="15" spans="1:100" ht="18" customHeight="1">
      <c r="A15" s="313">
        <v>1000.001</v>
      </c>
      <c r="B15" s="314"/>
      <c r="C15" s="319" t="s">
        <v>65</v>
      </c>
      <c r="D15" s="319"/>
      <c r="E15" s="314">
        <v>2000</v>
      </c>
      <c r="F15" s="314"/>
      <c r="G15" s="319" t="s">
        <v>63</v>
      </c>
      <c r="H15" s="322"/>
      <c r="I15" s="325" t="s">
        <v>66</v>
      </c>
      <c r="J15" s="326"/>
      <c r="K15" s="326"/>
      <c r="L15" s="327"/>
      <c r="M15" s="334">
        <v>140000</v>
      </c>
      <c r="N15" s="335"/>
      <c r="O15" s="335"/>
      <c r="P15" s="340" t="s">
        <v>64</v>
      </c>
      <c r="Q15" s="343">
        <v>100000</v>
      </c>
      <c r="R15" s="344"/>
      <c r="S15" s="344"/>
      <c r="T15" s="355" t="s">
        <v>64</v>
      </c>
      <c r="U15" s="357">
        <v>110000</v>
      </c>
      <c r="V15" s="358"/>
      <c r="W15" s="358"/>
      <c r="X15" s="93" t="s">
        <v>64</v>
      </c>
      <c r="Y15" s="347">
        <v>84000</v>
      </c>
      <c r="Z15" s="344"/>
      <c r="AA15" s="344"/>
      <c r="AB15" s="355" t="s">
        <v>64</v>
      </c>
      <c r="AC15" s="347">
        <v>84000</v>
      </c>
      <c r="AD15" s="344"/>
      <c r="AE15" s="344"/>
      <c r="AF15" s="355" t="s">
        <v>64</v>
      </c>
      <c r="AG15" s="347">
        <v>20000</v>
      </c>
      <c r="AH15" s="344"/>
      <c r="AI15" s="344"/>
      <c r="AJ15" s="355" t="s">
        <v>64</v>
      </c>
      <c r="AK15" s="347">
        <v>24000</v>
      </c>
      <c r="AL15" s="344"/>
      <c r="AM15" s="344"/>
      <c r="AN15" s="355" t="s">
        <v>64</v>
      </c>
      <c r="AO15" s="347">
        <v>84000</v>
      </c>
      <c r="AP15" s="344"/>
      <c r="AQ15" s="344"/>
      <c r="AR15" s="355" t="s">
        <v>64</v>
      </c>
      <c r="AS15" s="347">
        <v>20000</v>
      </c>
      <c r="AT15" s="344"/>
      <c r="AU15" s="344"/>
      <c r="AV15" s="350" t="s">
        <v>64</v>
      </c>
      <c r="BD15" s="87"/>
      <c r="BE15" s="87"/>
      <c r="BF15" s="87"/>
      <c r="BG15" s="87"/>
      <c r="BH15" s="87"/>
      <c r="BI15" s="87"/>
      <c r="BJ15" s="87"/>
      <c r="BK15" s="87"/>
      <c r="BL15" s="87"/>
      <c r="BM15" s="82"/>
      <c r="BN15" s="82"/>
      <c r="BO15" s="82"/>
      <c r="BP15" s="87"/>
      <c r="BQ15" s="87"/>
      <c r="BR15" s="87"/>
      <c r="BS15" s="88"/>
      <c r="BT15" s="88"/>
      <c r="BU15" s="88"/>
      <c r="BV15" s="87"/>
      <c r="BW15" s="87"/>
      <c r="BX15" s="87"/>
      <c r="BY15" s="81"/>
      <c r="BZ15" s="81"/>
      <c r="CA15" s="81"/>
      <c r="CB15" s="89"/>
      <c r="CC15" s="89"/>
      <c r="CD15" s="89"/>
      <c r="CE15" s="89"/>
      <c r="CF15" s="89"/>
      <c r="CG15" s="89"/>
      <c r="CH15" s="87"/>
      <c r="CI15" s="87"/>
      <c r="CJ15" s="87"/>
      <c r="CK15" s="90"/>
      <c r="CL15" s="90"/>
      <c r="CM15" s="81"/>
      <c r="CN15" s="89"/>
      <c r="CO15" s="89"/>
      <c r="CP15" s="89"/>
      <c r="CQ15" s="89"/>
      <c r="CR15" s="89"/>
      <c r="CS15" s="89"/>
      <c r="CT15" s="87"/>
      <c r="CU15" s="87"/>
      <c r="CV15" s="87"/>
    </row>
    <row r="16" spans="1:100" ht="18" customHeight="1">
      <c r="A16" s="315"/>
      <c r="B16" s="316"/>
      <c r="C16" s="320"/>
      <c r="D16" s="320"/>
      <c r="E16" s="316"/>
      <c r="F16" s="316"/>
      <c r="G16" s="320"/>
      <c r="H16" s="323"/>
      <c r="I16" s="328"/>
      <c r="J16" s="329"/>
      <c r="K16" s="329"/>
      <c r="L16" s="330"/>
      <c r="M16" s="336"/>
      <c r="N16" s="337"/>
      <c r="O16" s="337"/>
      <c r="P16" s="341"/>
      <c r="Q16" s="345"/>
      <c r="R16" s="281"/>
      <c r="S16" s="281"/>
      <c r="T16" s="303"/>
      <c r="U16" s="306" t="s">
        <v>128</v>
      </c>
      <c r="V16" s="307"/>
      <c r="W16" s="307"/>
      <c r="X16" s="308"/>
      <c r="Y16" s="280"/>
      <c r="Z16" s="281"/>
      <c r="AA16" s="281"/>
      <c r="AB16" s="303"/>
      <c r="AC16" s="280"/>
      <c r="AD16" s="281"/>
      <c r="AE16" s="281"/>
      <c r="AF16" s="303"/>
      <c r="AG16" s="280"/>
      <c r="AH16" s="281"/>
      <c r="AI16" s="281"/>
      <c r="AJ16" s="303"/>
      <c r="AK16" s="280"/>
      <c r="AL16" s="281"/>
      <c r="AM16" s="281"/>
      <c r="AN16" s="303"/>
      <c r="AO16" s="280"/>
      <c r="AP16" s="281"/>
      <c r="AQ16" s="281"/>
      <c r="AR16" s="303"/>
      <c r="AS16" s="280"/>
      <c r="AT16" s="281"/>
      <c r="AU16" s="281"/>
      <c r="AV16" s="285"/>
      <c r="BD16" s="87"/>
      <c r="BE16" s="87"/>
      <c r="BF16" s="87"/>
      <c r="BG16" s="87"/>
      <c r="BH16" s="87"/>
      <c r="BI16" s="87"/>
      <c r="BJ16" s="87"/>
      <c r="BK16" s="87"/>
      <c r="BL16" s="87"/>
      <c r="BM16" s="82"/>
      <c r="BN16" s="82"/>
      <c r="BO16" s="82"/>
      <c r="BP16" s="87"/>
      <c r="BQ16" s="87"/>
      <c r="BR16" s="87"/>
      <c r="BS16" s="88"/>
      <c r="BT16" s="88"/>
      <c r="BU16" s="88"/>
      <c r="BV16" s="87"/>
      <c r="BW16" s="87"/>
      <c r="BX16" s="87"/>
      <c r="BY16" s="81"/>
      <c r="BZ16" s="81"/>
      <c r="CA16" s="81"/>
      <c r="CB16" s="89"/>
      <c r="CC16" s="89"/>
      <c r="CD16" s="89"/>
      <c r="CE16" s="89"/>
      <c r="CF16" s="89"/>
      <c r="CG16" s="89"/>
      <c r="CH16" s="87"/>
      <c r="CI16" s="87"/>
      <c r="CJ16" s="87"/>
      <c r="CK16" s="90"/>
      <c r="CL16" s="90"/>
      <c r="CM16" s="81"/>
      <c r="CN16" s="89"/>
      <c r="CO16" s="89"/>
      <c r="CP16" s="89"/>
      <c r="CQ16" s="89"/>
      <c r="CR16" s="89"/>
      <c r="CS16" s="89"/>
      <c r="CT16" s="87"/>
      <c r="CU16" s="87"/>
      <c r="CV16" s="87"/>
    </row>
    <row r="17" spans="1:100" ht="18" customHeight="1">
      <c r="A17" s="317"/>
      <c r="B17" s="318"/>
      <c r="C17" s="321"/>
      <c r="D17" s="321"/>
      <c r="E17" s="318"/>
      <c r="F17" s="318"/>
      <c r="G17" s="321"/>
      <c r="H17" s="324"/>
      <c r="I17" s="331"/>
      <c r="J17" s="332"/>
      <c r="K17" s="332"/>
      <c r="L17" s="333"/>
      <c r="M17" s="338"/>
      <c r="N17" s="339"/>
      <c r="O17" s="339"/>
      <c r="P17" s="342"/>
      <c r="Q17" s="346"/>
      <c r="R17" s="283"/>
      <c r="S17" s="283"/>
      <c r="T17" s="304"/>
      <c r="U17" s="306" t="s">
        <v>129</v>
      </c>
      <c r="V17" s="307"/>
      <c r="W17" s="307"/>
      <c r="X17" s="308"/>
      <c r="Y17" s="280"/>
      <c r="Z17" s="281"/>
      <c r="AA17" s="281"/>
      <c r="AB17" s="303"/>
      <c r="AC17" s="280"/>
      <c r="AD17" s="281"/>
      <c r="AE17" s="281"/>
      <c r="AF17" s="303"/>
      <c r="AG17" s="280"/>
      <c r="AH17" s="281"/>
      <c r="AI17" s="281"/>
      <c r="AJ17" s="303"/>
      <c r="AK17" s="280"/>
      <c r="AL17" s="281"/>
      <c r="AM17" s="281"/>
      <c r="AN17" s="303"/>
      <c r="AO17" s="280"/>
      <c r="AP17" s="281"/>
      <c r="AQ17" s="281"/>
      <c r="AR17" s="303"/>
      <c r="AS17" s="280"/>
      <c r="AT17" s="281"/>
      <c r="AU17" s="281"/>
      <c r="AV17" s="285"/>
      <c r="BD17" s="87"/>
      <c r="BE17" s="87"/>
      <c r="BF17" s="87"/>
      <c r="BG17" s="87"/>
      <c r="BH17" s="87"/>
      <c r="BI17" s="87"/>
      <c r="BJ17" s="87"/>
      <c r="BK17" s="87"/>
      <c r="BL17" s="87"/>
      <c r="BM17" s="82"/>
      <c r="BN17" s="82"/>
      <c r="BO17" s="82"/>
      <c r="BP17" s="87"/>
      <c r="BQ17" s="87"/>
      <c r="BR17" s="87"/>
      <c r="BS17" s="81"/>
      <c r="BT17" s="81"/>
      <c r="BU17" s="81"/>
      <c r="BV17" s="87"/>
      <c r="BW17" s="87"/>
      <c r="BX17" s="87"/>
      <c r="BY17" s="81"/>
      <c r="BZ17" s="81"/>
      <c r="CA17" s="81"/>
      <c r="CB17" s="87"/>
      <c r="CC17" s="87"/>
      <c r="CD17" s="87"/>
      <c r="CE17" s="87"/>
      <c r="CF17" s="87"/>
      <c r="CG17" s="87"/>
      <c r="CH17" s="87"/>
      <c r="CI17" s="87"/>
      <c r="CJ17" s="87"/>
      <c r="CK17" s="90"/>
      <c r="CL17" s="90"/>
      <c r="CM17" s="81"/>
      <c r="CN17" s="87"/>
      <c r="CO17" s="87"/>
      <c r="CP17" s="87"/>
      <c r="CQ17" s="87"/>
      <c r="CR17" s="87"/>
      <c r="CS17" s="87"/>
      <c r="CT17" s="87"/>
      <c r="CU17" s="87"/>
      <c r="CV17" s="87"/>
    </row>
    <row r="18" spans="1:100" ht="18" customHeight="1">
      <c r="A18" s="287">
        <v>2000.001</v>
      </c>
      <c r="B18" s="288"/>
      <c r="C18" s="289" t="s">
        <v>65</v>
      </c>
      <c r="D18" s="289"/>
      <c r="E18" s="288">
        <v>3000</v>
      </c>
      <c r="F18" s="288"/>
      <c r="G18" s="289" t="s">
        <v>63</v>
      </c>
      <c r="H18" s="290"/>
      <c r="I18" s="352" t="s">
        <v>66</v>
      </c>
      <c r="J18" s="353"/>
      <c r="K18" s="353"/>
      <c r="L18" s="354"/>
      <c r="M18" s="293">
        <v>180000</v>
      </c>
      <c r="N18" s="292"/>
      <c r="O18" s="292"/>
      <c r="P18" s="83" t="s">
        <v>64</v>
      </c>
      <c r="Q18" s="294">
        <v>140000</v>
      </c>
      <c r="R18" s="295"/>
      <c r="S18" s="295"/>
      <c r="T18" s="84" t="s">
        <v>64</v>
      </c>
      <c r="U18" s="347"/>
      <c r="V18" s="344"/>
      <c r="W18" s="344"/>
      <c r="X18" s="359"/>
      <c r="Y18" s="280"/>
      <c r="Z18" s="281"/>
      <c r="AA18" s="281"/>
      <c r="AB18" s="303"/>
      <c r="AC18" s="280"/>
      <c r="AD18" s="281"/>
      <c r="AE18" s="281"/>
      <c r="AF18" s="303"/>
      <c r="AG18" s="280"/>
      <c r="AH18" s="281"/>
      <c r="AI18" s="281"/>
      <c r="AJ18" s="303"/>
      <c r="AK18" s="280"/>
      <c r="AL18" s="281"/>
      <c r="AM18" s="281"/>
      <c r="AN18" s="303"/>
      <c r="AO18" s="280"/>
      <c r="AP18" s="281"/>
      <c r="AQ18" s="281"/>
      <c r="AR18" s="303"/>
      <c r="AS18" s="280"/>
      <c r="AT18" s="281"/>
      <c r="AU18" s="281"/>
      <c r="AV18" s="285"/>
      <c r="BD18" s="95"/>
      <c r="BE18" s="95"/>
      <c r="BF18" s="95"/>
      <c r="BG18" s="95"/>
      <c r="BH18" s="95"/>
      <c r="BI18" s="95"/>
      <c r="BJ18" s="95"/>
      <c r="BK18" s="95"/>
      <c r="BL18" s="95"/>
      <c r="BM18" s="82"/>
      <c r="BN18" s="82"/>
      <c r="BO18" s="82"/>
      <c r="BP18" s="95"/>
      <c r="BQ18" s="95"/>
      <c r="BR18" s="95"/>
      <c r="BS18" s="81"/>
      <c r="BT18" s="81"/>
      <c r="BU18" s="81"/>
      <c r="BV18" s="95"/>
      <c r="BW18" s="95"/>
      <c r="BX18" s="95"/>
      <c r="BY18" s="81"/>
      <c r="BZ18" s="81"/>
      <c r="CA18" s="81"/>
      <c r="CB18" s="95"/>
      <c r="CC18" s="95"/>
      <c r="CD18" s="95"/>
      <c r="CE18" s="95"/>
      <c r="CF18" s="95"/>
      <c r="CG18" s="95"/>
      <c r="CH18" s="95"/>
      <c r="CI18" s="95"/>
      <c r="CJ18" s="95"/>
      <c r="CK18" s="96"/>
      <c r="CL18" s="96"/>
      <c r="CM18" s="81"/>
      <c r="CN18" s="95"/>
      <c r="CO18" s="95"/>
      <c r="CP18" s="95"/>
      <c r="CQ18" s="95"/>
      <c r="CR18" s="95"/>
      <c r="CS18" s="95"/>
      <c r="CT18" s="95"/>
      <c r="CU18" s="95"/>
      <c r="CV18" s="95"/>
    </row>
    <row r="19" spans="1:100" ht="18" customHeight="1">
      <c r="A19" s="287">
        <v>3000.0010000000002</v>
      </c>
      <c r="B19" s="288"/>
      <c r="C19" s="289" t="s">
        <v>65</v>
      </c>
      <c r="D19" s="289"/>
      <c r="E19" s="288">
        <v>4000</v>
      </c>
      <c r="F19" s="288"/>
      <c r="G19" s="289" t="s">
        <v>63</v>
      </c>
      <c r="H19" s="290"/>
      <c r="I19" s="352" t="s">
        <v>66</v>
      </c>
      <c r="J19" s="353"/>
      <c r="K19" s="353"/>
      <c r="L19" s="354"/>
      <c r="M19" s="293">
        <v>210000</v>
      </c>
      <c r="N19" s="292"/>
      <c r="O19" s="292"/>
      <c r="P19" s="83" t="s">
        <v>64</v>
      </c>
      <c r="Q19" s="294">
        <v>160000</v>
      </c>
      <c r="R19" s="295"/>
      <c r="S19" s="295"/>
      <c r="T19" s="84" t="s">
        <v>64</v>
      </c>
      <c r="U19" s="296">
        <v>130000</v>
      </c>
      <c r="V19" s="297"/>
      <c r="W19" s="297"/>
      <c r="X19" s="85" t="s">
        <v>64</v>
      </c>
      <c r="Y19" s="280"/>
      <c r="Z19" s="281"/>
      <c r="AA19" s="281"/>
      <c r="AB19" s="303"/>
      <c r="AC19" s="280"/>
      <c r="AD19" s="281"/>
      <c r="AE19" s="281"/>
      <c r="AF19" s="303"/>
      <c r="AG19" s="280"/>
      <c r="AH19" s="281"/>
      <c r="AI19" s="281"/>
      <c r="AJ19" s="303"/>
      <c r="AK19" s="280"/>
      <c r="AL19" s="281"/>
      <c r="AM19" s="281"/>
      <c r="AN19" s="303"/>
      <c r="AO19" s="280"/>
      <c r="AP19" s="281"/>
      <c r="AQ19" s="281"/>
      <c r="AR19" s="303"/>
      <c r="AS19" s="280"/>
      <c r="AT19" s="281"/>
      <c r="AU19" s="281"/>
      <c r="AV19" s="285"/>
      <c r="BD19" s="97"/>
      <c r="BE19" s="97"/>
      <c r="BF19" s="97"/>
      <c r="BG19" s="97"/>
      <c r="BH19" s="97"/>
      <c r="BI19" s="97"/>
      <c r="BJ19" s="97"/>
      <c r="BK19" s="97"/>
      <c r="BL19" s="97"/>
      <c r="BM19" s="82"/>
      <c r="BN19" s="82"/>
      <c r="BO19" s="82"/>
      <c r="BP19" s="97"/>
      <c r="BQ19" s="97"/>
      <c r="BR19" s="97"/>
      <c r="BS19" s="87"/>
      <c r="BT19" s="87"/>
      <c r="BU19" s="87"/>
      <c r="BV19" s="97"/>
      <c r="BW19" s="97"/>
      <c r="BX19" s="97"/>
      <c r="BY19" s="81"/>
      <c r="BZ19" s="81"/>
      <c r="CA19" s="81"/>
      <c r="CB19" s="97"/>
      <c r="CC19" s="97"/>
      <c r="CD19" s="97"/>
      <c r="CE19" s="97"/>
      <c r="CF19" s="97"/>
      <c r="CG19" s="97"/>
      <c r="CH19" s="97"/>
      <c r="CI19" s="97"/>
      <c r="CJ19" s="97"/>
      <c r="CK19" s="98"/>
      <c r="CL19" s="98"/>
      <c r="CM19" s="81"/>
      <c r="CN19" s="97"/>
      <c r="CO19" s="97"/>
      <c r="CP19" s="97"/>
      <c r="CQ19" s="97"/>
      <c r="CR19" s="97"/>
      <c r="CS19" s="97"/>
      <c r="CT19" s="97"/>
      <c r="CU19" s="97"/>
      <c r="CV19" s="97"/>
    </row>
    <row r="20" spans="1:100" ht="18" customHeight="1">
      <c r="A20" s="287">
        <v>4000.0010000000002</v>
      </c>
      <c r="B20" s="288"/>
      <c r="C20" s="289" t="s">
        <v>65</v>
      </c>
      <c r="D20" s="289"/>
      <c r="E20" s="288">
        <v>5000</v>
      </c>
      <c r="F20" s="288"/>
      <c r="G20" s="289" t="s">
        <v>63</v>
      </c>
      <c r="H20" s="290"/>
      <c r="I20" s="352" t="s">
        <v>66</v>
      </c>
      <c r="J20" s="353"/>
      <c r="K20" s="353"/>
      <c r="L20" s="354"/>
      <c r="M20" s="293">
        <v>240000</v>
      </c>
      <c r="N20" s="292"/>
      <c r="O20" s="292"/>
      <c r="P20" s="83" t="s">
        <v>64</v>
      </c>
      <c r="Q20" s="294">
        <v>180000</v>
      </c>
      <c r="R20" s="295"/>
      <c r="S20" s="295"/>
      <c r="T20" s="84" t="s">
        <v>64</v>
      </c>
      <c r="U20" s="306" t="s">
        <v>130</v>
      </c>
      <c r="V20" s="307"/>
      <c r="W20" s="307"/>
      <c r="X20" s="308"/>
      <c r="Y20" s="280"/>
      <c r="Z20" s="281"/>
      <c r="AA20" s="281"/>
      <c r="AB20" s="303"/>
      <c r="AC20" s="280"/>
      <c r="AD20" s="281"/>
      <c r="AE20" s="281"/>
      <c r="AF20" s="303"/>
      <c r="AG20" s="280"/>
      <c r="AH20" s="281"/>
      <c r="AI20" s="281"/>
      <c r="AJ20" s="303"/>
      <c r="AK20" s="280"/>
      <c r="AL20" s="281"/>
      <c r="AM20" s="281"/>
      <c r="AN20" s="303"/>
      <c r="AO20" s="280"/>
      <c r="AP20" s="281"/>
      <c r="AQ20" s="281"/>
      <c r="AR20" s="303"/>
      <c r="AS20" s="280"/>
      <c r="AT20" s="281"/>
      <c r="AU20" s="281"/>
      <c r="AV20" s="285"/>
      <c r="BD20" s="97"/>
      <c r="BE20" s="97"/>
      <c r="BF20" s="97"/>
      <c r="BG20" s="97"/>
      <c r="BH20" s="97"/>
      <c r="BI20" s="97"/>
      <c r="BJ20" s="97"/>
      <c r="BK20" s="97"/>
      <c r="BL20" s="97"/>
      <c r="BM20" s="82"/>
      <c r="BN20" s="82"/>
      <c r="BO20" s="82"/>
      <c r="BP20" s="97"/>
      <c r="BQ20" s="97"/>
      <c r="BR20" s="97"/>
      <c r="BS20" s="87"/>
      <c r="BT20" s="87"/>
      <c r="BU20" s="87"/>
      <c r="BV20" s="97"/>
      <c r="BW20" s="97"/>
      <c r="BX20" s="97"/>
      <c r="BY20" s="81"/>
      <c r="BZ20" s="81"/>
      <c r="CA20" s="81"/>
      <c r="CB20" s="99"/>
      <c r="CC20" s="87"/>
      <c r="CD20" s="87"/>
      <c r="CE20" s="87"/>
      <c r="CF20" s="87"/>
      <c r="CG20" s="87"/>
      <c r="CH20" s="97"/>
      <c r="CI20" s="97"/>
      <c r="CJ20" s="97"/>
      <c r="CK20" s="98"/>
      <c r="CL20" s="98"/>
      <c r="CM20" s="81"/>
      <c r="CN20" s="99"/>
      <c r="CO20" s="87"/>
      <c r="CP20" s="87"/>
      <c r="CQ20" s="87"/>
      <c r="CR20" s="87"/>
      <c r="CS20" s="87"/>
      <c r="CT20" s="97"/>
      <c r="CU20" s="97"/>
      <c r="CV20" s="97"/>
    </row>
    <row r="21" spans="1:100" ht="18" customHeight="1">
      <c r="A21" s="287">
        <v>5000.0010000000002</v>
      </c>
      <c r="B21" s="288"/>
      <c r="C21" s="289" t="s">
        <v>65</v>
      </c>
      <c r="D21" s="289"/>
      <c r="E21" s="288">
        <v>6000</v>
      </c>
      <c r="F21" s="288"/>
      <c r="G21" s="289" t="s">
        <v>63</v>
      </c>
      <c r="H21" s="290"/>
      <c r="I21" s="352" t="s">
        <v>66</v>
      </c>
      <c r="J21" s="353"/>
      <c r="K21" s="353"/>
      <c r="L21" s="354"/>
      <c r="M21" s="293">
        <v>260000</v>
      </c>
      <c r="N21" s="292"/>
      <c r="O21" s="292"/>
      <c r="P21" s="83" t="s">
        <v>64</v>
      </c>
      <c r="Q21" s="294">
        <v>200000</v>
      </c>
      <c r="R21" s="295"/>
      <c r="S21" s="295"/>
      <c r="T21" s="84" t="s">
        <v>64</v>
      </c>
      <c r="U21" s="310" t="s">
        <v>131</v>
      </c>
      <c r="V21" s="311"/>
      <c r="W21" s="311"/>
      <c r="X21" s="312"/>
      <c r="Y21" s="280"/>
      <c r="Z21" s="281"/>
      <c r="AA21" s="281"/>
      <c r="AB21" s="303"/>
      <c r="AC21" s="280"/>
      <c r="AD21" s="281"/>
      <c r="AE21" s="281"/>
      <c r="AF21" s="303"/>
      <c r="AG21" s="280"/>
      <c r="AH21" s="281"/>
      <c r="AI21" s="281"/>
      <c r="AJ21" s="303"/>
      <c r="AK21" s="280"/>
      <c r="AL21" s="281"/>
      <c r="AM21" s="281"/>
      <c r="AN21" s="303"/>
      <c r="AO21" s="280"/>
      <c r="AP21" s="281"/>
      <c r="AQ21" s="281"/>
      <c r="AR21" s="303"/>
      <c r="AS21" s="280"/>
      <c r="AT21" s="281"/>
      <c r="AU21" s="281"/>
      <c r="AV21" s="285"/>
      <c r="BD21" s="97"/>
      <c r="BE21" s="97"/>
      <c r="BF21" s="97"/>
      <c r="BG21" s="97"/>
      <c r="BH21" s="97"/>
      <c r="BI21" s="97"/>
      <c r="BJ21" s="97"/>
      <c r="BK21" s="97"/>
      <c r="BL21" s="97"/>
      <c r="BM21" s="82"/>
      <c r="BN21" s="82"/>
      <c r="BO21" s="82"/>
      <c r="BP21" s="97"/>
      <c r="BQ21" s="97"/>
      <c r="BR21" s="97"/>
      <c r="BS21" s="100"/>
      <c r="BT21" s="100"/>
      <c r="BU21" s="100"/>
      <c r="BV21" s="97"/>
      <c r="BW21" s="97"/>
      <c r="BX21" s="97"/>
      <c r="BY21" s="81"/>
      <c r="BZ21" s="81"/>
      <c r="CA21" s="81"/>
      <c r="CB21" s="99"/>
      <c r="CC21" s="100"/>
      <c r="CD21" s="100"/>
      <c r="CE21" s="100"/>
      <c r="CF21" s="100"/>
      <c r="CG21" s="100"/>
      <c r="CH21" s="97"/>
      <c r="CI21" s="97"/>
      <c r="CJ21" s="97"/>
      <c r="CK21" s="98"/>
      <c r="CL21" s="98"/>
      <c r="CM21" s="81"/>
      <c r="CN21" s="99"/>
      <c r="CO21" s="100"/>
      <c r="CP21" s="100"/>
      <c r="CQ21" s="100"/>
      <c r="CR21" s="100"/>
      <c r="CS21" s="100"/>
      <c r="CT21" s="97"/>
      <c r="CU21" s="97"/>
      <c r="CV21" s="97"/>
    </row>
    <row r="22" spans="1:100" ht="18" customHeight="1">
      <c r="A22" s="287">
        <v>6000.0010000000002</v>
      </c>
      <c r="B22" s="288"/>
      <c r="C22" s="289" t="s">
        <v>65</v>
      </c>
      <c r="D22" s="289"/>
      <c r="E22" s="288">
        <v>8000</v>
      </c>
      <c r="F22" s="288"/>
      <c r="G22" s="289" t="s">
        <v>63</v>
      </c>
      <c r="H22" s="290"/>
      <c r="I22" s="352" t="s">
        <v>66</v>
      </c>
      <c r="J22" s="353"/>
      <c r="K22" s="353"/>
      <c r="L22" s="354"/>
      <c r="M22" s="293">
        <v>300000</v>
      </c>
      <c r="N22" s="292"/>
      <c r="O22" s="292"/>
      <c r="P22" s="83" t="s">
        <v>64</v>
      </c>
      <c r="Q22" s="294">
        <v>230000</v>
      </c>
      <c r="R22" s="295"/>
      <c r="S22" s="295"/>
      <c r="T22" s="84" t="s">
        <v>64</v>
      </c>
      <c r="U22" s="280"/>
      <c r="V22" s="281"/>
      <c r="W22" s="281"/>
      <c r="X22" s="360"/>
      <c r="Y22" s="280"/>
      <c r="Z22" s="281"/>
      <c r="AA22" s="281"/>
      <c r="AB22" s="303"/>
      <c r="AC22" s="280"/>
      <c r="AD22" s="281"/>
      <c r="AE22" s="281"/>
      <c r="AF22" s="303"/>
      <c r="AG22" s="280"/>
      <c r="AH22" s="281"/>
      <c r="AI22" s="281"/>
      <c r="AJ22" s="303"/>
      <c r="AK22" s="280"/>
      <c r="AL22" s="281"/>
      <c r="AM22" s="281"/>
      <c r="AN22" s="303"/>
      <c r="AO22" s="280"/>
      <c r="AP22" s="281"/>
      <c r="AQ22" s="281"/>
      <c r="AR22" s="303"/>
      <c r="AS22" s="280"/>
      <c r="AT22" s="281"/>
      <c r="AU22" s="281"/>
      <c r="AV22" s="285"/>
      <c r="BD22" s="97"/>
      <c r="BE22" s="97"/>
      <c r="BF22" s="97"/>
      <c r="BG22" s="97"/>
      <c r="BH22" s="97"/>
      <c r="BI22" s="97"/>
      <c r="BJ22" s="97"/>
      <c r="BK22" s="97"/>
      <c r="BL22" s="97"/>
      <c r="BM22" s="82"/>
      <c r="BN22" s="82"/>
      <c r="BO22" s="82"/>
      <c r="BP22" s="97"/>
      <c r="BQ22" s="97"/>
      <c r="BR22" s="97"/>
      <c r="BS22" s="97"/>
      <c r="BT22" s="97"/>
      <c r="BU22" s="97"/>
      <c r="BV22" s="97"/>
      <c r="BW22" s="97"/>
      <c r="BX22" s="97"/>
      <c r="BY22" s="81"/>
      <c r="BZ22" s="81"/>
      <c r="CA22" s="81"/>
      <c r="CB22" s="99"/>
      <c r="CC22" s="97"/>
      <c r="CD22" s="97"/>
      <c r="CE22" s="97"/>
      <c r="CF22" s="97"/>
      <c r="CG22" s="97"/>
      <c r="CH22" s="97"/>
      <c r="CI22" s="97"/>
      <c r="CJ22" s="97"/>
      <c r="CK22" s="98"/>
      <c r="CL22" s="98"/>
      <c r="CM22" s="81"/>
      <c r="CN22" s="99"/>
      <c r="CO22" s="97"/>
      <c r="CP22" s="97"/>
      <c r="CQ22" s="97"/>
      <c r="CR22" s="97"/>
      <c r="CS22" s="97"/>
      <c r="CT22" s="97"/>
      <c r="CU22" s="97"/>
      <c r="CV22" s="97"/>
    </row>
    <row r="23" spans="1:100" ht="18" customHeight="1">
      <c r="A23" s="287">
        <v>8000.0010000000002</v>
      </c>
      <c r="B23" s="288"/>
      <c r="C23" s="289" t="s">
        <v>65</v>
      </c>
      <c r="D23" s="289"/>
      <c r="E23" s="288">
        <v>10000</v>
      </c>
      <c r="F23" s="288"/>
      <c r="G23" s="289" t="s">
        <v>63</v>
      </c>
      <c r="H23" s="290"/>
      <c r="I23" s="352" t="s">
        <v>66</v>
      </c>
      <c r="J23" s="353"/>
      <c r="K23" s="353"/>
      <c r="L23" s="354"/>
      <c r="M23" s="293">
        <v>340000</v>
      </c>
      <c r="N23" s="292"/>
      <c r="O23" s="292"/>
      <c r="P23" s="83" t="s">
        <v>64</v>
      </c>
      <c r="Q23" s="294">
        <v>260000</v>
      </c>
      <c r="R23" s="295"/>
      <c r="S23" s="295"/>
      <c r="T23" s="84" t="s">
        <v>64</v>
      </c>
      <c r="U23" s="282"/>
      <c r="V23" s="283"/>
      <c r="W23" s="283"/>
      <c r="X23" s="309"/>
      <c r="Y23" s="282"/>
      <c r="Z23" s="283"/>
      <c r="AA23" s="283"/>
      <c r="AB23" s="304"/>
      <c r="AC23" s="282"/>
      <c r="AD23" s="283"/>
      <c r="AE23" s="283"/>
      <c r="AF23" s="304"/>
      <c r="AG23" s="280"/>
      <c r="AH23" s="281"/>
      <c r="AI23" s="281"/>
      <c r="AJ23" s="303"/>
      <c r="AK23" s="280"/>
      <c r="AL23" s="281"/>
      <c r="AM23" s="281"/>
      <c r="AN23" s="303"/>
      <c r="AO23" s="282"/>
      <c r="AP23" s="283"/>
      <c r="AQ23" s="283"/>
      <c r="AR23" s="304"/>
      <c r="AS23" s="280"/>
      <c r="AT23" s="281"/>
      <c r="AU23" s="281"/>
      <c r="AV23" s="285"/>
      <c r="BD23" s="81"/>
      <c r="BE23" s="101"/>
      <c r="BF23" s="101"/>
      <c r="BG23" s="101"/>
      <c r="BH23" s="101"/>
      <c r="BI23" s="101"/>
      <c r="BJ23" s="101"/>
      <c r="BK23" s="101"/>
      <c r="BL23" s="81"/>
      <c r="BM23" s="82"/>
      <c r="BN23" s="82"/>
      <c r="BO23" s="82"/>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row>
    <row r="24" spans="1:100" ht="18" customHeight="1">
      <c r="A24" s="287">
        <v>10000.001</v>
      </c>
      <c r="B24" s="288"/>
      <c r="C24" s="289" t="s">
        <v>65</v>
      </c>
      <c r="D24" s="289"/>
      <c r="E24" s="288">
        <v>15000</v>
      </c>
      <c r="F24" s="288"/>
      <c r="G24" s="289" t="s">
        <v>63</v>
      </c>
      <c r="H24" s="290"/>
      <c r="I24" s="352" t="s">
        <v>66</v>
      </c>
      <c r="J24" s="353"/>
      <c r="K24" s="353"/>
      <c r="L24" s="354"/>
      <c r="M24" s="293">
        <v>390000</v>
      </c>
      <c r="N24" s="292"/>
      <c r="O24" s="292"/>
      <c r="P24" s="83" t="s">
        <v>64</v>
      </c>
      <c r="Q24" s="294">
        <v>290000</v>
      </c>
      <c r="R24" s="295"/>
      <c r="S24" s="295"/>
      <c r="T24" s="84" t="s">
        <v>64</v>
      </c>
      <c r="U24" s="357">
        <v>170000</v>
      </c>
      <c r="V24" s="358"/>
      <c r="W24" s="358"/>
      <c r="X24" s="93" t="s">
        <v>64</v>
      </c>
      <c r="Y24" s="347">
        <v>120000</v>
      </c>
      <c r="Z24" s="344"/>
      <c r="AA24" s="344"/>
      <c r="AB24" s="355" t="s">
        <v>64</v>
      </c>
      <c r="AC24" s="347">
        <v>120000</v>
      </c>
      <c r="AD24" s="344"/>
      <c r="AE24" s="344"/>
      <c r="AF24" s="355" t="s">
        <v>64</v>
      </c>
      <c r="AG24" s="280"/>
      <c r="AH24" s="281"/>
      <c r="AI24" s="281"/>
      <c r="AJ24" s="303"/>
      <c r="AK24" s="280"/>
      <c r="AL24" s="281"/>
      <c r="AM24" s="281"/>
      <c r="AN24" s="303"/>
      <c r="AO24" s="347">
        <v>120000</v>
      </c>
      <c r="AP24" s="344"/>
      <c r="AQ24" s="344"/>
      <c r="AR24" s="355" t="s">
        <v>64</v>
      </c>
      <c r="AS24" s="280"/>
      <c r="AT24" s="281"/>
      <c r="AU24" s="281"/>
      <c r="AV24" s="285"/>
      <c r="BD24" s="102"/>
      <c r="BF24" s="103"/>
      <c r="BG24" s="103"/>
      <c r="BH24" s="103"/>
      <c r="BI24" s="103"/>
      <c r="BJ24" s="104"/>
      <c r="BK24" s="104"/>
      <c r="BL24" s="105"/>
      <c r="BM24" s="82"/>
      <c r="BN24" s="82"/>
      <c r="BO24" s="82"/>
      <c r="BP24" s="102"/>
      <c r="BR24" s="103"/>
      <c r="BS24" s="103"/>
      <c r="BT24" s="103"/>
      <c r="BU24" s="103"/>
      <c r="BV24" s="104"/>
      <c r="BW24" s="104"/>
      <c r="BX24" s="105"/>
      <c r="BY24" s="81"/>
      <c r="BZ24" s="81"/>
      <c r="CA24" s="81"/>
      <c r="CB24" s="102"/>
      <c r="CD24" s="103"/>
      <c r="CE24" s="103"/>
      <c r="CF24" s="103"/>
      <c r="CG24" s="103"/>
      <c r="CH24" s="104"/>
      <c r="CI24" s="104"/>
      <c r="CJ24" s="105"/>
      <c r="CK24" s="106"/>
      <c r="CL24" s="106"/>
      <c r="CM24" s="81"/>
      <c r="CN24" s="102"/>
      <c r="CP24" s="103"/>
      <c r="CQ24" s="103"/>
      <c r="CR24" s="103"/>
      <c r="CS24" s="103"/>
      <c r="CT24" s="104"/>
      <c r="CU24" s="104"/>
      <c r="CV24" s="105"/>
    </row>
    <row r="25" spans="1:100" ht="18" customHeight="1">
      <c r="A25" s="287">
        <v>15000.001</v>
      </c>
      <c r="B25" s="288"/>
      <c r="C25" s="289" t="s">
        <v>65</v>
      </c>
      <c r="D25" s="289"/>
      <c r="E25" s="288">
        <v>20000</v>
      </c>
      <c r="F25" s="288"/>
      <c r="G25" s="289" t="s">
        <v>63</v>
      </c>
      <c r="H25" s="290"/>
      <c r="I25" s="352" t="s">
        <v>66</v>
      </c>
      <c r="J25" s="353"/>
      <c r="K25" s="353"/>
      <c r="L25" s="354"/>
      <c r="M25" s="293">
        <v>440000</v>
      </c>
      <c r="N25" s="292"/>
      <c r="O25" s="292"/>
      <c r="P25" s="83" t="s">
        <v>64</v>
      </c>
      <c r="Q25" s="294">
        <v>320000</v>
      </c>
      <c r="R25" s="295"/>
      <c r="S25" s="295"/>
      <c r="T25" s="84" t="s">
        <v>64</v>
      </c>
      <c r="U25" s="306" t="s">
        <v>132</v>
      </c>
      <c r="V25" s="307"/>
      <c r="W25" s="307"/>
      <c r="X25" s="308"/>
      <c r="Y25" s="280"/>
      <c r="Z25" s="281"/>
      <c r="AA25" s="281"/>
      <c r="AB25" s="303"/>
      <c r="AC25" s="280"/>
      <c r="AD25" s="281"/>
      <c r="AE25" s="281"/>
      <c r="AF25" s="303"/>
      <c r="AG25" s="280"/>
      <c r="AH25" s="281"/>
      <c r="AI25" s="281"/>
      <c r="AJ25" s="303"/>
      <c r="AK25" s="280"/>
      <c r="AL25" s="281"/>
      <c r="AM25" s="281"/>
      <c r="AN25" s="303"/>
      <c r="AO25" s="280"/>
      <c r="AP25" s="281"/>
      <c r="AQ25" s="281"/>
      <c r="AR25" s="303"/>
      <c r="AS25" s="280"/>
      <c r="AT25" s="281"/>
      <c r="AU25" s="281"/>
      <c r="AV25" s="285"/>
      <c r="BD25" s="102"/>
      <c r="BF25" s="81"/>
      <c r="BG25" s="81"/>
      <c r="BH25" s="81"/>
      <c r="BI25" s="81"/>
      <c r="BJ25" s="104"/>
      <c r="BK25" s="104"/>
      <c r="BL25" s="105"/>
      <c r="BM25" s="82"/>
      <c r="BN25" s="82"/>
      <c r="BO25" s="82"/>
      <c r="BP25" s="102"/>
      <c r="BR25" s="81"/>
      <c r="BS25" s="81"/>
      <c r="BT25" s="81"/>
      <c r="BU25" s="81"/>
      <c r="BV25" s="104"/>
      <c r="BW25" s="104"/>
      <c r="BX25" s="105"/>
      <c r="BY25" s="81"/>
      <c r="BZ25" s="81"/>
      <c r="CA25" s="81"/>
      <c r="CB25" s="102"/>
      <c r="CD25" s="81"/>
      <c r="CE25" s="81"/>
      <c r="CF25" s="81"/>
      <c r="CG25" s="81"/>
      <c r="CH25" s="104"/>
      <c r="CI25" s="104"/>
      <c r="CJ25" s="105"/>
      <c r="CK25" s="106"/>
      <c r="CL25" s="106"/>
      <c r="CM25" s="81"/>
      <c r="CN25" s="102"/>
      <c r="CP25" s="81"/>
      <c r="CQ25" s="81"/>
      <c r="CR25" s="81"/>
      <c r="CS25" s="81"/>
      <c r="CT25" s="104"/>
      <c r="CU25" s="104"/>
      <c r="CV25" s="105"/>
    </row>
    <row r="26" spans="1:100" ht="18" customHeight="1">
      <c r="A26" s="287">
        <v>20000.001</v>
      </c>
      <c r="B26" s="288"/>
      <c r="C26" s="289" t="s">
        <v>65</v>
      </c>
      <c r="D26" s="289"/>
      <c r="E26" s="288">
        <v>30000</v>
      </c>
      <c r="F26" s="288"/>
      <c r="G26" s="289" t="s">
        <v>63</v>
      </c>
      <c r="H26" s="290"/>
      <c r="I26" s="352" t="s">
        <v>66</v>
      </c>
      <c r="J26" s="353"/>
      <c r="K26" s="353"/>
      <c r="L26" s="354"/>
      <c r="M26" s="293">
        <v>510000</v>
      </c>
      <c r="N26" s="292"/>
      <c r="O26" s="292"/>
      <c r="P26" s="83" t="s">
        <v>64</v>
      </c>
      <c r="Q26" s="294">
        <v>370000</v>
      </c>
      <c r="R26" s="295"/>
      <c r="S26" s="295"/>
      <c r="T26" s="84" t="s">
        <v>64</v>
      </c>
      <c r="U26" s="310" t="s">
        <v>133</v>
      </c>
      <c r="V26" s="311"/>
      <c r="W26" s="311"/>
      <c r="X26" s="312"/>
      <c r="Y26" s="280"/>
      <c r="Z26" s="281"/>
      <c r="AA26" s="281"/>
      <c r="AB26" s="303"/>
      <c r="AC26" s="280"/>
      <c r="AD26" s="281"/>
      <c r="AE26" s="281"/>
      <c r="AF26" s="303"/>
      <c r="AG26" s="280"/>
      <c r="AH26" s="281"/>
      <c r="AI26" s="281"/>
      <c r="AJ26" s="303"/>
      <c r="AK26" s="280"/>
      <c r="AL26" s="281"/>
      <c r="AM26" s="281"/>
      <c r="AN26" s="303"/>
      <c r="AO26" s="280"/>
      <c r="AP26" s="281"/>
      <c r="AQ26" s="281"/>
      <c r="AR26" s="303"/>
      <c r="AS26" s="280"/>
      <c r="AT26" s="281"/>
      <c r="AU26" s="281"/>
      <c r="AV26" s="285"/>
      <c r="BD26" s="77"/>
      <c r="BE26" s="102"/>
      <c r="BF26" s="79"/>
      <c r="BG26" s="79"/>
      <c r="BH26" s="79"/>
      <c r="BI26" s="107"/>
      <c r="BJ26" s="107"/>
      <c r="BK26" s="107"/>
      <c r="BL26" s="108"/>
      <c r="BM26" s="82"/>
      <c r="BN26" s="82"/>
      <c r="BO26" s="82"/>
      <c r="BP26" s="102"/>
      <c r="BR26" s="81"/>
      <c r="BS26" s="81"/>
      <c r="BT26" s="81"/>
      <c r="BU26" s="81"/>
      <c r="BV26" s="104"/>
      <c r="BW26" s="104"/>
      <c r="BX26" s="105"/>
      <c r="BY26" s="81"/>
      <c r="BZ26" s="81"/>
      <c r="CA26" s="81"/>
      <c r="CB26" s="102"/>
      <c r="CD26" s="81"/>
      <c r="CE26" s="81"/>
      <c r="CF26" s="81"/>
      <c r="CG26" s="81"/>
      <c r="CH26" s="104"/>
      <c r="CI26" s="104"/>
      <c r="CJ26" s="105"/>
      <c r="CK26" s="106"/>
      <c r="CL26" s="106"/>
      <c r="CM26" s="81"/>
      <c r="CN26" s="77"/>
      <c r="CO26" s="102"/>
      <c r="CP26" s="79"/>
      <c r="CQ26" s="79"/>
      <c r="CR26" s="79"/>
      <c r="CS26" s="107"/>
      <c r="CT26" s="107"/>
      <c r="CU26" s="107"/>
      <c r="CV26" s="108"/>
    </row>
    <row r="27" spans="1:100" ht="18" customHeight="1">
      <c r="A27" s="287">
        <v>30000.001</v>
      </c>
      <c r="B27" s="288"/>
      <c r="C27" s="289" t="s">
        <v>65</v>
      </c>
      <c r="D27" s="289"/>
      <c r="E27" s="288">
        <v>50000</v>
      </c>
      <c r="F27" s="288"/>
      <c r="G27" s="289" t="s">
        <v>63</v>
      </c>
      <c r="H27" s="290"/>
      <c r="I27" s="352" t="s">
        <v>66</v>
      </c>
      <c r="J27" s="353"/>
      <c r="K27" s="353"/>
      <c r="L27" s="354"/>
      <c r="M27" s="293">
        <v>590000</v>
      </c>
      <c r="N27" s="292"/>
      <c r="O27" s="292"/>
      <c r="P27" s="83" t="s">
        <v>64</v>
      </c>
      <c r="Q27" s="294">
        <v>430000</v>
      </c>
      <c r="R27" s="295"/>
      <c r="S27" s="295"/>
      <c r="T27" s="84" t="s">
        <v>64</v>
      </c>
      <c r="U27" s="282"/>
      <c r="V27" s="283"/>
      <c r="W27" s="283"/>
      <c r="X27" s="309"/>
      <c r="Y27" s="280"/>
      <c r="Z27" s="281"/>
      <c r="AA27" s="281"/>
      <c r="AB27" s="303"/>
      <c r="AC27" s="280"/>
      <c r="AD27" s="281"/>
      <c r="AE27" s="281"/>
      <c r="AF27" s="303"/>
      <c r="AG27" s="280"/>
      <c r="AH27" s="281"/>
      <c r="AI27" s="281"/>
      <c r="AJ27" s="303"/>
      <c r="AK27" s="280"/>
      <c r="AL27" s="281"/>
      <c r="AM27" s="281"/>
      <c r="AN27" s="303"/>
      <c r="AO27" s="280"/>
      <c r="AP27" s="281"/>
      <c r="AQ27" s="281"/>
      <c r="AR27" s="303"/>
      <c r="AS27" s="280"/>
      <c r="AT27" s="281"/>
      <c r="AU27" s="281"/>
      <c r="AV27" s="285"/>
      <c r="BD27" s="81"/>
      <c r="BE27" s="81"/>
      <c r="BF27" s="81"/>
      <c r="BG27" s="81"/>
      <c r="BH27" s="81"/>
      <c r="BI27" s="81"/>
      <c r="BJ27" s="81"/>
      <c r="BK27" s="81"/>
      <c r="BL27" s="81"/>
      <c r="BM27" s="82"/>
      <c r="BN27" s="82"/>
      <c r="BO27" s="82"/>
      <c r="BP27" s="77"/>
      <c r="BQ27" s="102"/>
      <c r="BR27" s="79"/>
      <c r="BS27" s="79"/>
      <c r="BT27" s="79"/>
      <c r="BU27" s="107"/>
      <c r="BV27" s="107"/>
      <c r="BW27" s="107"/>
      <c r="BX27" s="108"/>
      <c r="BY27" s="81"/>
      <c r="BZ27" s="81"/>
      <c r="CA27" s="81"/>
      <c r="CB27" s="77"/>
      <c r="CC27" s="102"/>
      <c r="CD27" s="79"/>
      <c r="CE27" s="79"/>
      <c r="CF27" s="79"/>
      <c r="CG27" s="107"/>
      <c r="CH27" s="107"/>
      <c r="CI27" s="107"/>
      <c r="CJ27" s="108"/>
      <c r="CK27" s="109"/>
      <c r="CL27" s="109"/>
      <c r="CM27" s="81"/>
    </row>
    <row r="28" spans="1:100" ht="18" customHeight="1">
      <c r="A28" s="287">
        <v>50000.000999999997</v>
      </c>
      <c r="B28" s="288"/>
      <c r="C28" s="289" t="s">
        <v>65</v>
      </c>
      <c r="D28" s="289"/>
      <c r="E28" s="288">
        <v>70000</v>
      </c>
      <c r="F28" s="288"/>
      <c r="G28" s="289" t="s">
        <v>63</v>
      </c>
      <c r="H28" s="290"/>
      <c r="I28" s="352" t="s">
        <v>66</v>
      </c>
      <c r="J28" s="353"/>
      <c r="K28" s="353"/>
      <c r="L28" s="354"/>
      <c r="M28" s="293">
        <v>640000</v>
      </c>
      <c r="N28" s="292"/>
      <c r="O28" s="292"/>
      <c r="P28" s="83" t="s">
        <v>64</v>
      </c>
      <c r="Q28" s="294">
        <v>470000</v>
      </c>
      <c r="R28" s="295"/>
      <c r="S28" s="295"/>
      <c r="T28" s="84" t="s">
        <v>64</v>
      </c>
      <c r="U28" s="357">
        <v>310000</v>
      </c>
      <c r="V28" s="358"/>
      <c r="W28" s="358"/>
      <c r="X28" s="93" t="s">
        <v>64</v>
      </c>
      <c r="Y28" s="280"/>
      <c r="Z28" s="281"/>
      <c r="AA28" s="281"/>
      <c r="AB28" s="303"/>
      <c r="AC28" s="280"/>
      <c r="AD28" s="281"/>
      <c r="AE28" s="281"/>
      <c r="AF28" s="303"/>
      <c r="AG28" s="280"/>
      <c r="AH28" s="281"/>
      <c r="AI28" s="281"/>
      <c r="AJ28" s="303"/>
      <c r="AK28" s="280"/>
      <c r="AL28" s="281"/>
      <c r="AM28" s="281"/>
      <c r="AN28" s="303"/>
      <c r="AO28" s="280"/>
      <c r="AP28" s="281"/>
      <c r="AQ28" s="281"/>
      <c r="AR28" s="303"/>
      <c r="AS28" s="280"/>
      <c r="AT28" s="281"/>
      <c r="AU28" s="281"/>
      <c r="AV28" s="285"/>
    </row>
    <row r="29" spans="1:100" ht="18" customHeight="1">
      <c r="A29" s="287">
        <v>70000.001000000004</v>
      </c>
      <c r="B29" s="288"/>
      <c r="C29" s="289" t="s">
        <v>65</v>
      </c>
      <c r="D29" s="289"/>
      <c r="E29" s="373">
        <v>100000</v>
      </c>
      <c r="F29" s="373"/>
      <c r="G29" s="289" t="s">
        <v>63</v>
      </c>
      <c r="H29" s="290"/>
      <c r="I29" s="352" t="s">
        <v>66</v>
      </c>
      <c r="J29" s="353"/>
      <c r="K29" s="353"/>
      <c r="L29" s="354"/>
      <c r="M29" s="293">
        <v>670000</v>
      </c>
      <c r="N29" s="292"/>
      <c r="O29" s="292"/>
      <c r="P29" s="83" t="s">
        <v>64</v>
      </c>
      <c r="Q29" s="294">
        <v>490000</v>
      </c>
      <c r="R29" s="295"/>
      <c r="S29" s="295"/>
      <c r="T29" s="84" t="s">
        <v>64</v>
      </c>
      <c r="U29" s="306" t="s">
        <v>134</v>
      </c>
      <c r="V29" s="307"/>
      <c r="W29" s="307"/>
      <c r="X29" s="308"/>
      <c r="Y29" s="280"/>
      <c r="Z29" s="281"/>
      <c r="AA29" s="281"/>
      <c r="AB29" s="303"/>
      <c r="AC29" s="280"/>
      <c r="AD29" s="281"/>
      <c r="AE29" s="281"/>
      <c r="AF29" s="303"/>
      <c r="AG29" s="280"/>
      <c r="AH29" s="281"/>
      <c r="AI29" s="281"/>
      <c r="AJ29" s="303"/>
      <c r="AK29" s="280"/>
      <c r="AL29" s="281"/>
      <c r="AM29" s="281"/>
      <c r="AN29" s="303"/>
      <c r="AO29" s="280"/>
      <c r="AP29" s="281"/>
      <c r="AQ29" s="281"/>
      <c r="AR29" s="303"/>
      <c r="AS29" s="280"/>
      <c r="AT29" s="281"/>
      <c r="AU29" s="281"/>
      <c r="AV29" s="285"/>
      <c r="BB29" s="110"/>
      <c r="BC29" s="64"/>
    </row>
    <row r="30" spans="1:100" ht="18" customHeight="1">
      <c r="A30" s="361">
        <v>100000.001</v>
      </c>
      <c r="B30" s="362"/>
      <c r="C30" s="363" t="s">
        <v>67</v>
      </c>
      <c r="D30" s="363"/>
      <c r="E30" s="363"/>
      <c r="F30" s="363"/>
      <c r="G30" s="363"/>
      <c r="H30" s="364"/>
      <c r="I30" s="365" t="s">
        <v>66</v>
      </c>
      <c r="J30" s="366"/>
      <c r="K30" s="366"/>
      <c r="L30" s="367"/>
      <c r="M30" s="368">
        <v>680000</v>
      </c>
      <c r="N30" s="369"/>
      <c r="O30" s="369"/>
      <c r="P30" s="92" t="s">
        <v>64</v>
      </c>
      <c r="Q30" s="347">
        <v>500000</v>
      </c>
      <c r="R30" s="344"/>
      <c r="S30" s="344"/>
      <c r="T30" s="111" t="s">
        <v>64</v>
      </c>
      <c r="U30" s="370" t="s">
        <v>135</v>
      </c>
      <c r="V30" s="371"/>
      <c r="W30" s="371"/>
      <c r="X30" s="372"/>
      <c r="Y30" s="348"/>
      <c r="Z30" s="349"/>
      <c r="AA30" s="349"/>
      <c r="AB30" s="356"/>
      <c r="AC30" s="348"/>
      <c r="AD30" s="349"/>
      <c r="AE30" s="349"/>
      <c r="AF30" s="356"/>
      <c r="AG30" s="348"/>
      <c r="AH30" s="349"/>
      <c r="AI30" s="349"/>
      <c r="AJ30" s="356"/>
      <c r="AK30" s="348"/>
      <c r="AL30" s="349"/>
      <c r="AM30" s="349"/>
      <c r="AN30" s="356"/>
      <c r="AO30" s="348"/>
      <c r="AP30" s="349"/>
      <c r="AQ30" s="349"/>
      <c r="AR30" s="356"/>
      <c r="AS30" s="348"/>
      <c r="AT30" s="349"/>
      <c r="AU30" s="349"/>
      <c r="AV30" s="351"/>
    </row>
    <row r="31" spans="1:100" ht="18" customHeight="1">
      <c r="A31" s="382" t="s">
        <v>68</v>
      </c>
      <c r="B31" s="383"/>
      <c r="C31" s="383"/>
      <c r="D31" s="383"/>
      <c r="E31" s="383"/>
      <c r="F31" s="383"/>
      <c r="G31" s="383"/>
      <c r="H31" s="384"/>
      <c r="I31" s="385" t="s">
        <v>66</v>
      </c>
      <c r="J31" s="386"/>
      <c r="K31" s="386"/>
      <c r="L31" s="387"/>
      <c r="M31" s="388">
        <v>22000</v>
      </c>
      <c r="N31" s="389"/>
      <c r="O31" s="389"/>
      <c r="P31" s="112" t="s">
        <v>64</v>
      </c>
      <c r="Q31" s="391" t="s">
        <v>66</v>
      </c>
      <c r="R31" s="379"/>
      <c r="S31" s="379"/>
      <c r="T31" s="379"/>
      <c r="U31" s="378" t="s">
        <v>66</v>
      </c>
      <c r="V31" s="379"/>
      <c r="W31" s="379"/>
      <c r="X31" s="380"/>
      <c r="Y31" s="378" t="s">
        <v>66</v>
      </c>
      <c r="Z31" s="379"/>
      <c r="AA31" s="379"/>
      <c r="AB31" s="380"/>
      <c r="AC31" s="378" t="s">
        <v>66</v>
      </c>
      <c r="AD31" s="379"/>
      <c r="AE31" s="379"/>
      <c r="AF31" s="380"/>
      <c r="AG31" s="378" t="s">
        <v>66</v>
      </c>
      <c r="AH31" s="379"/>
      <c r="AI31" s="379"/>
      <c r="AJ31" s="380"/>
      <c r="AK31" s="378" t="s">
        <v>66</v>
      </c>
      <c r="AL31" s="379"/>
      <c r="AM31" s="379"/>
      <c r="AN31" s="380"/>
      <c r="AO31" s="378" t="s">
        <v>66</v>
      </c>
      <c r="AP31" s="379"/>
      <c r="AQ31" s="379"/>
      <c r="AR31" s="380"/>
      <c r="AS31" s="378" t="s">
        <v>66</v>
      </c>
      <c r="AT31" s="379"/>
      <c r="AU31" s="379"/>
      <c r="AV31" s="381"/>
      <c r="BC31" s="69"/>
      <c r="BD31" s="67"/>
    </row>
    <row r="32" spans="1:100" ht="18" customHeight="1">
      <c r="A32" s="382" t="s">
        <v>69</v>
      </c>
      <c r="B32" s="383"/>
      <c r="C32" s="383"/>
      <c r="D32" s="383"/>
      <c r="E32" s="383"/>
      <c r="F32" s="383"/>
      <c r="G32" s="383"/>
      <c r="H32" s="384"/>
      <c r="I32" s="385" t="s">
        <v>66</v>
      </c>
      <c r="J32" s="386"/>
      <c r="K32" s="386"/>
      <c r="L32" s="387"/>
      <c r="M32" s="388">
        <v>26000</v>
      </c>
      <c r="N32" s="389"/>
      <c r="O32" s="389"/>
      <c r="P32" s="113" t="s">
        <v>64</v>
      </c>
      <c r="Q32" s="390">
        <v>4000</v>
      </c>
      <c r="R32" s="390"/>
      <c r="S32" s="390"/>
      <c r="T32" s="114" t="s">
        <v>64</v>
      </c>
      <c r="U32" s="374" t="s">
        <v>66</v>
      </c>
      <c r="V32" s="375"/>
      <c r="W32" s="375"/>
      <c r="X32" s="376"/>
      <c r="Y32" s="374" t="s">
        <v>66</v>
      </c>
      <c r="Z32" s="375"/>
      <c r="AA32" s="375"/>
      <c r="AB32" s="376"/>
      <c r="AC32" s="374" t="s">
        <v>66</v>
      </c>
      <c r="AD32" s="375"/>
      <c r="AE32" s="375"/>
      <c r="AF32" s="376"/>
      <c r="AG32" s="374" t="s">
        <v>66</v>
      </c>
      <c r="AH32" s="375"/>
      <c r="AI32" s="375"/>
      <c r="AJ32" s="376"/>
      <c r="AK32" s="374" t="s">
        <v>66</v>
      </c>
      <c r="AL32" s="375"/>
      <c r="AM32" s="375"/>
      <c r="AN32" s="376"/>
      <c r="AO32" s="374" t="s">
        <v>66</v>
      </c>
      <c r="AP32" s="375"/>
      <c r="AQ32" s="375"/>
      <c r="AR32" s="376"/>
      <c r="AS32" s="374" t="s">
        <v>66</v>
      </c>
      <c r="AT32" s="375"/>
      <c r="AU32" s="375"/>
      <c r="AV32" s="377"/>
    </row>
    <row r="33" spans="1:100" ht="18" hidden="1" customHeight="1">
      <c r="A33" s="69" t="s">
        <v>70</v>
      </c>
      <c r="B33" s="63" t="s">
        <v>71</v>
      </c>
      <c r="U33" s="65"/>
      <c r="W33" s="102"/>
      <c r="X33" s="108"/>
      <c r="AA33" s="102"/>
      <c r="AB33" s="108"/>
      <c r="BC33" s="67"/>
      <c r="BF33" s="78"/>
      <c r="BG33" s="115"/>
      <c r="BH33" s="80"/>
      <c r="BJ33" s="78"/>
      <c r="BK33" s="78"/>
      <c r="BM33" s="82"/>
      <c r="BN33" s="82"/>
      <c r="BO33" s="67"/>
      <c r="BR33" s="78"/>
      <c r="BS33" s="115"/>
      <c r="BT33" s="80"/>
      <c r="BV33" s="81"/>
      <c r="BW33" s="81"/>
      <c r="BY33" s="81"/>
      <c r="BZ33" s="81"/>
      <c r="CA33" s="67"/>
      <c r="CD33" s="78"/>
      <c r="CE33" s="115"/>
      <c r="CF33" s="80"/>
      <c r="CH33" s="81"/>
      <c r="CI33" s="81"/>
      <c r="CK33" s="81"/>
      <c r="CL33" s="81"/>
      <c r="CM33" s="67"/>
      <c r="CP33" s="78"/>
      <c r="CQ33" s="115"/>
      <c r="CR33" s="116"/>
      <c r="CT33" s="81"/>
      <c r="CU33" s="81"/>
    </row>
    <row r="34" spans="1:100" ht="18" hidden="1" customHeight="1">
      <c r="A34" s="69" t="s">
        <v>72</v>
      </c>
      <c r="B34" s="63" t="s">
        <v>73</v>
      </c>
      <c r="U34" s="65"/>
      <c r="W34" s="102"/>
      <c r="X34" s="108"/>
      <c r="AA34" s="102"/>
      <c r="AB34" s="108"/>
      <c r="BC34" s="78"/>
      <c r="BF34" s="78"/>
      <c r="BH34" s="79"/>
      <c r="BJ34" s="78"/>
      <c r="BK34" s="78"/>
      <c r="BL34" s="79"/>
      <c r="BM34" s="82"/>
      <c r="BN34" s="82"/>
      <c r="BO34" s="78"/>
      <c r="BR34" s="78"/>
      <c r="BT34" s="79"/>
      <c r="BV34" s="81"/>
      <c r="BW34" s="81"/>
      <c r="BX34" s="79"/>
      <c r="BY34" s="81"/>
      <c r="BZ34" s="81"/>
      <c r="CA34" s="78"/>
      <c r="CD34" s="78"/>
      <c r="CF34" s="79"/>
      <c r="CH34" s="81"/>
      <c r="CI34" s="81"/>
      <c r="CJ34" s="79"/>
      <c r="CK34" s="81"/>
      <c r="CL34" s="81"/>
      <c r="CM34" s="78"/>
      <c r="CP34" s="78"/>
      <c r="CR34" s="79"/>
      <c r="CT34" s="81"/>
      <c r="CU34" s="81"/>
      <c r="CV34" s="79"/>
    </row>
    <row r="35" spans="1:100" ht="18" hidden="1" customHeight="1">
      <c r="A35" s="69" t="s">
        <v>74</v>
      </c>
      <c r="B35" s="63" t="s">
        <v>75</v>
      </c>
      <c r="U35" s="65"/>
      <c r="W35" s="102"/>
      <c r="X35" s="108"/>
      <c r="AA35" s="102"/>
      <c r="AB35" s="108"/>
      <c r="BD35" s="81"/>
      <c r="BE35" s="81"/>
      <c r="BF35" s="81"/>
      <c r="BG35" s="81"/>
      <c r="BH35" s="81"/>
      <c r="BI35" s="81"/>
      <c r="BJ35" s="81"/>
      <c r="BK35" s="81"/>
      <c r="BL35" s="81"/>
      <c r="BM35" s="82"/>
      <c r="BN35" s="82"/>
      <c r="BO35" s="82"/>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row>
    <row r="36" spans="1:100" ht="18" hidden="1" customHeight="1">
      <c r="A36" s="69" t="s">
        <v>89</v>
      </c>
      <c r="B36" s="117" t="s">
        <v>136</v>
      </c>
      <c r="C36" s="117"/>
      <c r="U36" s="65"/>
      <c r="W36" s="102"/>
      <c r="X36" s="108"/>
      <c r="AA36" s="102"/>
      <c r="AB36" s="108"/>
      <c r="BD36" s="87"/>
      <c r="BE36" s="87"/>
      <c r="BF36" s="87"/>
      <c r="BG36" s="87"/>
      <c r="BH36" s="87"/>
      <c r="BI36" s="87"/>
      <c r="BJ36" s="87"/>
      <c r="BK36" s="87"/>
      <c r="BL36" s="87"/>
      <c r="BM36" s="82"/>
      <c r="BN36" s="82"/>
      <c r="BO36" s="82"/>
      <c r="BP36" s="81"/>
      <c r="BQ36" s="81"/>
      <c r="BR36" s="81"/>
      <c r="BS36" s="88"/>
      <c r="BT36" s="88"/>
      <c r="BU36" s="88"/>
      <c r="BV36" s="81"/>
      <c r="BW36" s="81"/>
      <c r="BX36" s="81"/>
      <c r="BY36" s="81"/>
      <c r="BZ36" s="81"/>
      <c r="CA36" s="81"/>
      <c r="CB36" s="87"/>
      <c r="CC36" s="87"/>
      <c r="CD36" s="87"/>
      <c r="CE36" s="87"/>
      <c r="CF36" s="87"/>
      <c r="CG36" s="87"/>
      <c r="CH36" s="87"/>
      <c r="CI36" s="87"/>
      <c r="CJ36" s="87"/>
      <c r="CK36" s="90"/>
      <c r="CL36" s="90"/>
      <c r="CM36" s="81"/>
      <c r="CN36" s="89"/>
      <c r="CO36" s="89"/>
      <c r="CP36" s="89"/>
      <c r="CQ36" s="89"/>
      <c r="CR36" s="89"/>
      <c r="CS36" s="89"/>
      <c r="CT36" s="81"/>
      <c r="CU36" s="81"/>
      <c r="CV36" s="81"/>
    </row>
    <row r="37" spans="1:100" ht="18" hidden="1" customHeight="1">
      <c r="A37" s="118" t="s">
        <v>76</v>
      </c>
      <c r="B37" s="63" t="s">
        <v>77</v>
      </c>
      <c r="U37" s="65"/>
      <c r="W37" s="102"/>
      <c r="X37" s="108"/>
      <c r="AA37" s="102"/>
      <c r="AB37" s="108"/>
      <c r="BD37" s="87"/>
      <c r="BE37" s="87"/>
      <c r="BF37" s="87"/>
      <c r="BG37" s="87"/>
      <c r="BH37" s="87"/>
      <c r="BI37" s="87"/>
      <c r="BJ37" s="87"/>
      <c r="BK37" s="87"/>
      <c r="BL37" s="87"/>
      <c r="BM37" s="82"/>
      <c r="BN37" s="82"/>
      <c r="BO37" s="82"/>
      <c r="BP37" s="81"/>
      <c r="BQ37" s="81"/>
      <c r="BR37" s="81"/>
      <c r="BS37" s="88"/>
      <c r="BT37" s="88"/>
      <c r="BU37" s="88"/>
      <c r="BV37" s="81"/>
      <c r="BW37" s="81"/>
      <c r="BX37" s="81"/>
      <c r="BY37" s="81"/>
      <c r="BZ37" s="81"/>
      <c r="CA37" s="81"/>
      <c r="CB37" s="87"/>
      <c r="CC37" s="87"/>
      <c r="CD37" s="87"/>
      <c r="CE37" s="87"/>
      <c r="CF37" s="87"/>
      <c r="CG37" s="87"/>
      <c r="CH37" s="87"/>
      <c r="CI37" s="87"/>
      <c r="CJ37" s="87"/>
      <c r="CK37" s="90"/>
      <c r="CL37" s="90"/>
      <c r="CM37" s="81"/>
      <c r="CN37" s="89"/>
      <c r="CO37" s="89"/>
      <c r="CP37" s="89"/>
      <c r="CQ37" s="89"/>
      <c r="CR37" s="89"/>
      <c r="CS37" s="89"/>
      <c r="CT37" s="119"/>
      <c r="CU37" s="119"/>
      <c r="CV37" s="119"/>
    </row>
    <row r="38" spans="1:100" ht="18" hidden="1" customHeight="1">
      <c r="A38" s="118" t="s">
        <v>76</v>
      </c>
      <c r="B38" s="63" t="s">
        <v>137</v>
      </c>
      <c r="U38" s="65"/>
      <c r="W38" s="102"/>
      <c r="X38" s="108"/>
      <c r="AA38" s="102"/>
      <c r="AB38" s="108"/>
      <c r="BD38" s="87"/>
      <c r="BE38" s="87"/>
      <c r="BF38" s="87"/>
      <c r="BG38" s="87"/>
      <c r="BH38" s="87"/>
      <c r="BI38" s="87"/>
      <c r="BJ38" s="87"/>
      <c r="BK38" s="87"/>
      <c r="BL38" s="87"/>
      <c r="BM38" s="82"/>
      <c r="BN38" s="82"/>
      <c r="BO38" s="82"/>
      <c r="BP38" s="81"/>
      <c r="BQ38" s="81"/>
      <c r="BR38" s="81"/>
      <c r="BS38" s="88"/>
      <c r="BT38" s="88"/>
      <c r="BU38" s="88"/>
      <c r="BV38" s="81"/>
      <c r="BW38" s="81"/>
      <c r="BX38" s="81"/>
      <c r="BY38" s="81"/>
      <c r="BZ38" s="81"/>
      <c r="CA38" s="81"/>
      <c r="CB38" s="87"/>
      <c r="CC38" s="87"/>
      <c r="CD38" s="87"/>
      <c r="CE38" s="87"/>
      <c r="CF38" s="87"/>
      <c r="CG38" s="87"/>
      <c r="CH38" s="87"/>
      <c r="CI38" s="87"/>
      <c r="CJ38" s="87"/>
      <c r="CK38" s="90"/>
      <c r="CL38" s="90"/>
      <c r="CM38" s="81"/>
      <c r="CN38" s="99"/>
      <c r="CO38" s="99"/>
      <c r="CP38" s="99"/>
      <c r="CQ38" s="99"/>
      <c r="CR38" s="99"/>
      <c r="CS38" s="99"/>
      <c r="CT38" s="120"/>
      <c r="CU38" s="120"/>
      <c r="CV38" s="120"/>
    </row>
    <row r="39" spans="1:100" ht="18" hidden="1" customHeight="1">
      <c r="A39" s="118" t="s">
        <v>76</v>
      </c>
      <c r="B39" s="63" t="s">
        <v>78</v>
      </c>
      <c r="U39" s="65"/>
      <c r="W39" s="102"/>
      <c r="X39" s="108"/>
      <c r="AA39" s="102"/>
      <c r="AB39" s="108"/>
      <c r="BD39" s="89"/>
      <c r="BE39" s="89"/>
      <c r="BF39" s="89"/>
      <c r="BG39" s="89"/>
      <c r="BH39" s="89"/>
      <c r="BI39" s="89"/>
      <c r="BJ39" s="89"/>
      <c r="BK39" s="89"/>
      <c r="BL39" s="89"/>
      <c r="BM39" s="82"/>
      <c r="BN39" s="82"/>
      <c r="BO39" s="82"/>
      <c r="BP39" s="81"/>
      <c r="BQ39" s="81"/>
      <c r="BR39" s="81"/>
      <c r="BS39" s="88"/>
      <c r="BT39" s="88"/>
      <c r="BU39" s="88"/>
      <c r="BV39" s="81"/>
      <c r="BW39" s="81"/>
      <c r="BX39" s="81"/>
      <c r="BY39" s="81"/>
      <c r="BZ39" s="81"/>
      <c r="CA39" s="81"/>
      <c r="CB39" s="89"/>
      <c r="CC39" s="89"/>
      <c r="CD39" s="89"/>
      <c r="CE39" s="89"/>
      <c r="CF39" s="89"/>
      <c r="CG39" s="89"/>
      <c r="CH39" s="89"/>
      <c r="CI39" s="89"/>
      <c r="CJ39" s="89"/>
      <c r="CK39" s="90"/>
      <c r="CL39" s="90"/>
      <c r="CM39" s="81"/>
      <c r="CN39" s="89"/>
      <c r="CO39" s="89"/>
      <c r="CP39" s="89"/>
      <c r="CQ39" s="89"/>
      <c r="CR39" s="89"/>
      <c r="CS39" s="89"/>
      <c r="CT39" s="119"/>
      <c r="CU39" s="119"/>
      <c r="CV39" s="119"/>
    </row>
    <row r="40" spans="1:100" ht="18" hidden="1" customHeight="1">
      <c r="A40" s="118" t="s">
        <v>76</v>
      </c>
      <c r="B40" s="63" t="s">
        <v>138</v>
      </c>
      <c r="U40" s="65"/>
      <c r="W40" s="102"/>
      <c r="X40" s="108"/>
      <c r="AA40" s="102"/>
      <c r="AB40" s="108"/>
      <c r="BD40" s="121"/>
      <c r="BE40" s="121"/>
      <c r="BF40" s="121"/>
      <c r="BG40" s="121"/>
      <c r="BH40" s="121"/>
      <c r="BI40" s="121"/>
      <c r="BJ40" s="121"/>
      <c r="BK40" s="121"/>
      <c r="BL40" s="121"/>
      <c r="BM40" s="82"/>
      <c r="BN40" s="82"/>
      <c r="BO40" s="82"/>
      <c r="BP40" s="81"/>
      <c r="BQ40" s="81"/>
      <c r="BR40" s="81"/>
      <c r="BS40" s="81"/>
      <c r="BT40" s="81"/>
      <c r="BU40" s="81"/>
      <c r="BV40" s="81"/>
      <c r="BW40" s="81"/>
      <c r="BX40" s="81"/>
      <c r="BY40" s="81"/>
      <c r="BZ40" s="81"/>
      <c r="CA40" s="81"/>
      <c r="CB40" s="89"/>
      <c r="CC40" s="89"/>
      <c r="CD40" s="89"/>
      <c r="CE40" s="89"/>
      <c r="CF40" s="89"/>
      <c r="CG40" s="89"/>
      <c r="CH40" s="89"/>
      <c r="CI40" s="89"/>
      <c r="CJ40" s="89"/>
      <c r="CK40" s="90"/>
      <c r="CL40" s="90"/>
      <c r="CM40" s="81"/>
      <c r="CN40" s="99"/>
      <c r="CO40" s="99"/>
      <c r="CP40" s="99"/>
      <c r="CQ40" s="99"/>
      <c r="CR40" s="99"/>
      <c r="CS40" s="99"/>
      <c r="CT40" s="120"/>
      <c r="CU40" s="120"/>
      <c r="CV40" s="120"/>
    </row>
    <row r="41" spans="1:100" ht="18" hidden="1" customHeight="1">
      <c r="A41" s="118" t="s">
        <v>76</v>
      </c>
      <c r="B41" s="63" t="s">
        <v>79</v>
      </c>
      <c r="U41" s="65"/>
      <c r="W41" s="102"/>
      <c r="X41" s="108"/>
      <c r="AA41" s="102"/>
      <c r="AB41" s="108"/>
      <c r="BD41" s="95"/>
      <c r="BE41" s="95"/>
      <c r="BF41" s="95"/>
      <c r="BG41" s="95"/>
      <c r="BH41" s="95"/>
      <c r="BI41" s="95"/>
      <c r="BJ41" s="95"/>
      <c r="BK41" s="95"/>
      <c r="BL41" s="95"/>
      <c r="BM41" s="82"/>
      <c r="BN41" s="82"/>
      <c r="BO41" s="82"/>
      <c r="BP41" s="95"/>
      <c r="BQ41" s="95"/>
      <c r="BR41" s="95"/>
      <c r="BS41" s="81"/>
      <c r="BT41" s="81"/>
      <c r="BU41" s="81"/>
      <c r="BV41" s="95"/>
      <c r="BW41" s="95"/>
      <c r="BX41" s="95"/>
      <c r="BY41" s="81"/>
      <c r="BZ41" s="81"/>
      <c r="CA41" s="81"/>
      <c r="CB41" s="95"/>
      <c r="CC41" s="95"/>
      <c r="CD41" s="95"/>
      <c r="CE41" s="95"/>
      <c r="CF41" s="95"/>
      <c r="CG41" s="95"/>
      <c r="CH41" s="95"/>
      <c r="CI41" s="95"/>
      <c r="CJ41" s="95"/>
      <c r="CK41" s="96"/>
      <c r="CL41" s="96"/>
      <c r="CM41" s="81"/>
      <c r="CN41" s="95"/>
      <c r="CO41" s="95"/>
      <c r="CP41" s="95"/>
      <c r="CQ41" s="95"/>
      <c r="CR41" s="95"/>
      <c r="CS41" s="95"/>
      <c r="CT41" s="95"/>
      <c r="CU41" s="95"/>
      <c r="CV41" s="95"/>
    </row>
    <row r="42" spans="1:100" ht="18" customHeight="1">
      <c r="A42" s="118"/>
      <c r="U42" s="65"/>
      <c r="W42" s="102"/>
      <c r="X42" s="108"/>
      <c r="AA42" s="102"/>
      <c r="AB42" s="108"/>
      <c r="BD42" s="95"/>
      <c r="BE42" s="95"/>
      <c r="BF42" s="95"/>
      <c r="BG42" s="95"/>
      <c r="BH42" s="95"/>
      <c r="BI42" s="95"/>
      <c r="BJ42" s="95"/>
      <c r="BK42" s="95"/>
      <c r="BL42" s="95"/>
      <c r="BM42" s="82"/>
      <c r="BN42" s="82"/>
      <c r="BO42" s="82"/>
      <c r="BP42" s="95"/>
      <c r="BQ42" s="95"/>
      <c r="BR42" s="95"/>
      <c r="BS42" s="81"/>
      <c r="BT42" s="81"/>
      <c r="BU42" s="81"/>
      <c r="BV42" s="95"/>
      <c r="BW42" s="95"/>
      <c r="BX42" s="95"/>
      <c r="BY42" s="81"/>
      <c r="BZ42" s="81"/>
      <c r="CA42" s="81"/>
      <c r="CB42" s="95"/>
      <c r="CC42" s="95"/>
      <c r="CD42" s="95"/>
      <c r="CE42" s="95"/>
      <c r="CF42" s="95"/>
      <c r="CG42" s="95"/>
      <c r="CH42" s="95"/>
      <c r="CI42" s="95"/>
      <c r="CJ42" s="95"/>
      <c r="CK42" s="96"/>
      <c r="CL42" s="96"/>
      <c r="CM42" s="81"/>
      <c r="CN42" s="95"/>
      <c r="CO42" s="95"/>
      <c r="CP42" s="95"/>
      <c r="CQ42" s="95"/>
      <c r="CR42" s="95"/>
      <c r="CS42" s="95"/>
      <c r="CT42" s="95"/>
      <c r="CU42" s="95"/>
      <c r="CV42" s="95"/>
    </row>
    <row r="43" spans="1:100" ht="18" customHeight="1">
      <c r="A43" s="122" t="s">
        <v>183</v>
      </c>
      <c r="U43" s="65"/>
      <c r="W43" s="102"/>
      <c r="X43" s="108"/>
      <c r="AA43" s="102"/>
      <c r="AB43" s="108"/>
      <c r="BD43" s="97"/>
      <c r="BE43" s="97"/>
      <c r="BF43" s="97"/>
      <c r="BG43" s="97"/>
      <c r="BH43" s="97"/>
      <c r="BI43" s="97"/>
      <c r="BJ43" s="97"/>
      <c r="BK43" s="97"/>
      <c r="BL43" s="97"/>
      <c r="BM43" s="82"/>
      <c r="BN43" s="82"/>
      <c r="BO43" s="82"/>
      <c r="BP43" s="97"/>
      <c r="BQ43" s="97"/>
      <c r="BR43" s="97"/>
      <c r="BS43" s="87"/>
      <c r="BT43" s="87"/>
      <c r="BU43" s="87"/>
      <c r="BV43" s="97"/>
      <c r="BW43" s="97"/>
      <c r="BX43" s="97"/>
      <c r="BY43" s="81"/>
      <c r="BZ43" s="81"/>
      <c r="CA43" s="81"/>
      <c r="CB43" s="97"/>
      <c r="CC43" s="97"/>
      <c r="CD43" s="97"/>
      <c r="CE43" s="97"/>
      <c r="CF43" s="97"/>
      <c r="CG43" s="97"/>
      <c r="CH43" s="97"/>
      <c r="CI43" s="97"/>
      <c r="CJ43" s="97"/>
      <c r="CK43" s="98"/>
      <c r="CL43" s="98"/>
      <c r="CM43" s="81"/>
      <c r="CN43" s="97"/>
      <c r="CO43" s="97"/>
      <c r="CP43" s="97"/>
      <c r="CQ43" s="97"/>
      <c r="CR43" s="97"/>
      <c r="CS43" s="97"/>
      <c r="CT43" s="97"/>
      <c r="CU43" s="97"/>
      <c r="CV43" s="97"/>
    </row>
    <row r="44" spans="1:100" ht="18" customHeight="1">
      <c r="A44" s="393" t="s">
        <v>139</v>
      </c>
      <c r="B44" s="393" t="s">
        <v>139</v>
      </c>
      <c r="C44" s="393" t="s">
        <v>139</v>
      </c>
      <c r="D44" s="393" t="s">
        <v>139</v>
      </c>
      <c r="E44" s="393" t="s">
        <v>139</v>
      </c>
      <c r="F44" s="393" t="s">
        <v>139</v>
      </c>
      <c r="G44" s="393" t="s">
        <v>139</v>
      </c>
      <c r="H44" s="393" t="s">
        <v>139</v>
      </c>
      <c r="I44" s="396">
        <f>算定表!$E$7</f>
        <v>0</v>
      </c>
      <c r="J44" s="394">
        <f>算定表!$E$7</f>
        <v>0</v>
      </c>
      <c r="K44" s="394">
        <f>算定表!$E$7</f>
        <v>0</v>
      </c>
      <c r="L44" s="394">
        <f>算定表!$E$7</f>
        <v>0</v>
      </c>
      <c r="M44" s="392" t="s">
        <v>184</v>
      </c>
      <c r="N44" s="392" t="s">
        <v>141</v>
      </c>
      <c r="O44" s="392" t="s">
        <v>141</v>
      </c>
      <c r="P44" s="392" t="s">
        <v>141</v>
      </c>
      <c r="U44" s="65"/>
      <c r="V44" s="70"/>
      <c r="W44" s="71"/>
      <c r="X44" s="65"/>
      <c r="Y44" s="65"/>
      <c r="BD44" s="97"/>
      <c r="BE44" s="97"/>
      <c r="BF44" s="97"/>
      <c r="BG44" s="97"/>
      <c r="BH44" s="97"/>
      <c r="BI44" s="97"/>
      <c r="BJ44" s="97"/>
      <c r="BK44" s="97"/>
      <c r="BL44" s="97"/>
      <c r="BM44" s="82"/>
      <c r="BN44" s="82"/>
      <c r="BO44" s="82"/>
      <c r="BP44" s="97"/>
      <c r="BQ44" s="97"/>
      <c r="BR44" s="97"/>
      <c r="BS44" s="87"/>
      <c r="BT44" s="87"/>
      <c r="BU44" s="87"/>
      <c r="BV44" s="97"/>
      <c r="BW44" s="97"/>
      <c r="BX44" s="97"/>
      <c r="BY44" s="81"/>
      <c r="BZ44" s="81"/>
      <c r="CA44" s="81"/>
      <c r="CB44" s="97"/>
      <c r="CC44" s="97"/>
      <c r="CD44" s="97"/>
      <c r="CE44" s="97"/>
      <c r="CF44" s="97"/>
      <c r="CG44" s="97"/>
      <c r="CH44" s="97"/>
      <c r="CI44" s="97"/>
      <c r="CJ44" s="97"/>
      <c r="CK44" s="98"/>
      <c r="CL44" s="98"/>
      <c r="CM44" s="81"/>
      <c r="CN44" s="99"/>
      <c r="CO44" s="87"/>
      <c r="CP44" s="87"/>
      <c r="CQ44" s="87"/>
      <c r="CR44" s="87"/>
      <c r="CS44" s="87"/>
      <c r="CT44" s="97"/>
      <c r="CU44" s="97"/>
      <c r="CV44" s="97"/>
    </row>
    <row r="45" spans="1:100">
      <c r="A45" s="393" t="s">
        <v>140</v>
      </c>
      <c r="B45" s="393" t="s">
        <v>140</v>
      </c>
      <c r="C45" s="393" t="s">
        <v>140</v>
      </c>
      <c r="D45" s="393" t="s">
        <v>140</v>
      </c>
      <c r="E45" s="393" t="s">
        <v>140</v>
      </c>
      <c r="F45" s="393" t="s">
        <v>140</v>
      </c>
      <c r="G45" s="393" t="s">
        <v>140</v>
      </c>
      <c r="H45" s="393" t="s">
        <v>140</v>
      </c>
      <c r="I45" s="394" t="str">
        <f>算定表!$E$6</f>
        <v>□</v>
      </c>
      <c r="J45" s="394" t="str">
        <f>算定表!$E$6</f>
        <v>□</v>
      </c>
      <c r="K45" s="394" t="str">
        <f>算定表!$E$6</f>
        <v>□</v>
      </c>
      <c r="L45" s="394" t="str">
        <f>算定表!$E$6</f>
        <v>□</v>
      </c>
      <c r="M45" s="395">
        <f>IF($I$45="■",IF(I44&gt;1000,VLOOKUP($I$44,$A$10:$O$30,13,TRUE),VLOOKUP($I$44,$A$10:$O$30,9,TRUE)),VLOOKUP($I$44,$A$10:$O$30,13,TRUE))</f>
        <v>30000</v>
      </c>
      <c r="N45" s="395">
        <f>IF($C$27="■",VLOOKUP($C$26,$A$4:$E$8,3,TRUE),VLOOKUP($C$26,$A$4:$E$22,5,TRUE))</f>
        <v>0</v>
      </c>
      <c r="O45" s="395">
        <f>IF($C$27="■",VLOOKUP($C$26,$A$4:$E$8,3,TRUE),VLOOKUP($C$26,$A$4:$E$22,5,TRUE))</f>
        <v>0</v>
      </c>
      <c r="P45" s="395">
        <f>IF($C$27="■",VLOOKUP($C$26,$A$4:$E$8,3,TRUE),VLOOKUP($C$26,$A$4:$E$22,5,TRUE))</f>
        <v>0</v>
      </c>
      <c r="U45" s="65"/>
      <c r="V45" s="65"/>
      <c r="W45" s="65"/>
      <c r="X45" s="65"/>
      <c r="Y45" s="65"/>
      <c r="BD45" s="97"/>
      <c r="BE45" s="97"/>
      <c r="BF45" s="97"/>
      <c r="BG45" s="97"/>
      <c r="BH45" s="97"/>
      <c r="BI45" s="97"/>
      <c r="BJ45" s="97"/>
      <c r="BK45" s="97"/>
      <c r="BL45" s="97"/>
      <c r="BM45" s="82"/>
      <c r="BN45" s="82"/>
      <c r="BO45" s="82"/>
      <c r="BP45" s="97"/>
      <c r="BQ45" s="97"/>
      <c r="BR45" s="97"/>
      <c r="BS45" s="95"/>
      <c r="BT45" s="95"/>
      <c r="BU45" s="95"/>
      <c r="BV45" s="97"/>
      <c r="BW45" s="97"/>
      <c r="BX45" s="97"/>
      <c r="BY45" s="81"/>
      <c r="BZ45" s="81"/>
      <c r="CA45" s="81"/>
      <c r="CB45" s="97"/>
      <c r="CC45" s="97"/>
      <c r="CD45" s="97"/>
      <c r="CE45" s="97"/>
      <c r="CF45" s="97"/>
      <c r="CG45" s="97"/>
      <c r="CH45" s="97"/>
      <c r="CI45" s="97"/>
      <c r="CJ45" s="97"/>
      <c r="CK45" s="98"/>
      <c r="CL45" s="98"/>
      <c r="CM45" s="81"/>
      <c r="CN45" s="99"/>
      <c r="CO45" s="95"/>
      <c r="CP45" s="95"/>
      <c r="CQ45" s="95"/>
      <c r="CR45" s="95"/>
      <c r="CS45" s="95"/>
      <c r="CT45" s="97"/>
      <c r="CU45" s="97"/>
      <c r="CV45" s="97"/>
    </row>
    <row r="46" spans="1:100" ht="18" customHeight="1">
      <c r="A46" s="77"/>
      <c r="B46" s="77"/>
      <c r="C46" s="77"/>
      <c r="D46" s="77"/>
      <c r="E46" s="77"/>
      <c r="F46" s="77"/>
      <c r="G46" s="77"/>
      <c r="H46" s="77"/>
      <c r="I46" s="100"/>
      <c r="J46" s="100"/>
      <c r="K46" s="100"/>
      <c r="L46" s="100"/>
      <c r="M46" s="100"/>
      <c r="N46" s="100"/>
      <c r="O46" s="100"/>
      <c r="P46" s="100"/>
      <c r="Q46" s="80"/>
      <c r="R46" s="80"/>
      <c r="S46" s="80"/>
      <c r="T46" s="80"/>
      <c r="U46" s="65"/>
      <c r="V46" s="77"/>
      <c r="W46" s="77"/>
      <c r="X46" s="77"/>
      <c r="Y46" s="77"/>
      <c r="Z46" s="77"/>
      <c r="AA46" s="77"/>
      <c r="AB46" s="77"/>
      <c r="AC46" s="77"/>
      <c r="AD46" s="100"/>
      <c r="AE46" s="100"/>
      <c r="AF46" s="100"/>
      <c r="AG46" s="100"/>
      <c r="AH46" s="100"/>
      <c r="AI46" s="100"/>
      <c r="AJ46" s="100"/>
      <c r="AK46" s="100"/>
      <c r="AL46" s="80"/>
      <c r="AM46" s="80"/>
      <c r="AN46" s="80"/>
      <c r="AO46" s="80"/>
      <c r="AP46" s="80"/>
      <c r="AQ46" s="80"/>
      <c r="AR46" s="80"/>
      <c r="AS46" s="80"/>
      <c r="AT46" s="80"/>
      <c r="AU46" s="80"/>
      <c r="AV46" s="80"/>
      <c r="AW46" s="80"/>
      <c r="AY46" s="102"/>
      <c r="AZ46" s="108"/>
      <c r="BA46" s="108"/>
      <c r="BD46" s="97"/>
      <c r="BE46" s="97"/>
      <c r="BF46" s="97"/>
      <c r="BG46" s="97"/>
      <c r="BH46" s="97"/>
      <c r="BI46" s="97"/>
      <c r="BJ46" s="97"/>
      <c r="BK46" s="97"/>
      <c r="BL46" s="97"/>
      <c r="BM46" s="82"/>
      <c r="BN46" s="82"/>
      <c r="BO46" s="82"/>
      <c r="BP46" s="97"/>
      <c r="BQ46" s="97"/>
      <c r="BR46" s="97"/>
      <c r="BS46" s="97"/>
      <c r="BT46" s="97"/>
      <c r="BU46" s="97"/>
      <c r="BV46" s="97"/>
      <c r="BW46" s="97"/>
      <c r="BX46" s="97"/>
      <c r="BY46" s="81"/>
      <c r="BZ46" s="81"/>
      <c r="CA46" s="81"/>
      <c r="CB46" s="97"/>
      <c r="CC46" s="97"/>
      <c r="CD46" s="97"/>
      <c r="CE46" s="97"/>
      <c r="CF46" s="97"/>
      <c r="CG46" s="97"/>
      <c r="CH46" s="97"/>
      <c r="CI46" s="97"/>
      <c r="CJ46" s="97"/>
      <c r="CK46" s="98"/>
      <c r="CL46" s="98"/>
      <c r="CM46" s="81"/>
      <c r="CN46" s="99"/>
      <c r="CO46" s="97"/>
      <c r="CP46" s="97"/>
      <c r="CQ46" s="97"/>
      <c r="CR46" s="97"/>
      <c r="CS46" s="97"/>
      <c r="CT46" s="97"/>
      <c r="CU46" s="97"/>
      <c r="CV46" s="97"/>
    </row>
    <row r="47" spans="1:100" ht="18" customHeight="1">
      <c r="A47" s="77"/>
      <c r="B47" s="77"/>
      <c r="C47" s="77"/>
      <c r="D47" s="77"/>
      <c r="E47" s="77"/>
      <c r="F47" s="77"/>
      <c r="G47" s="77"/>
      <c r="H47" s="77"/>
      <c r="I47" s="77"/>
      <c r="J47" s="77"/>
      <c r="K47" s="77"/>
      <c r="L47" s="77"/>
      <c r="M47" s="100"/>
      <c r="N47" s="100"/>
      <c r="O47" s="100"/>
      <c r="P47" s="100"/>
      <c r="Q47" s="80"/>
      <c r="R47" s="80"/>
      <c r="S47" s="80"/>
      <c r="T47" s="80"/>
      <c r="U47" s="65"/>
      <c r="V47" s="77"/>
      <c r="W47" s="77"/>
      <c r="X47" s="77"/>
      <c r="Y47" s="77"/>
      <c r="Z47" s="77"/>
      <c r="AA47" s="77"/>
      <c r="AB47" s="77"/>
      <c r="AC47" s="77"/>
      <c r="AD47" s="77"/>
      <c r="AE47" s="77"/>
      <c r="AF47" s="77"/>
      <c r="AG47" s="77"/>
      <c r="AH47" s="100"/>
      <c r="AI47" s="100"/>
      <c r="AJ47" s="100"/>
      <c r="AK47" s="100"/>
      <c r="AL47" s="80"/>
      <c r="AM47" s="80"/>
      <c r="AN47" s="80"/>
      <c r="AO47" s="80"/>
      <c r="AP47" s="80"/>
      <c r="AQ47" s="80"/>
      <c r="AR47" s="80"/>
      <c r="AS47" s="80"/>
      <c r="AT47" s="80"/>
      <c r="AU47" s="80"/>
      <c r="AV47" s="80"/>
      <c r="AW47" s="80"/>
      <c r="BD47" s="81"/>
      <c r="BE47" s="101"/>
      <c r="BF47" s="101"/>
      <c r="BG47" s="101"/>
      <c r="BH47" s="101"/>
      <c r="BI47" s="101"/>
      <c r="BJ47" s="101"/>
      <c r="BK47" s="101"/>
      <c r="BL47" s="81"/>
      <c r="BM47" s="82"/>
      <c r="BN47" s="82"/>
      <c r="BO47" s="82"/>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row>
    <row r="48" spans="1:100" ht="18" customHeight="1">
      <c r="A48" s="77"/>
      <c r="B48" s="77"/>
      <c r="C48" s="77"/>
      <c r="D48" s="77"/>
      <c r="E48" s="77"/>
      <c r="F48" s="77"/>
      <c r="G48" s="77"/>
      <c r="H48" s="77"/>
      <c r="I48" s="77"/>
      <c r="J48" s="77"/>
      <c r="K48" s="77"/>
      <c r="L48" s="77"/>
      <c r="M48" s="100"/>
      <c r="N48" s="100"/>
      <c r="O48" s="100"/>
      <c r="P48" s="100"/>
      <c r="Q48" s="80"/>
      <c r="R48" s="80"/>
      <c r="S48" s="80"/>
      <c r="T48" s="80"/>
      <c r="U48" s="65"/>
      <c r="V48" s="77"/>
      <c r="W48" s="77"/>
      <c r="X48" s="77"/>
      <c r="Y48" s="77"/>
      <c r="Z48" s="77"/>
      <c r="AA48" s="77"/>
      <c r="AB48" s="77"/>
      <c r="AC48" s="77"/>
      <c r="AD48" s="77"/>
      <c r="AE48" s="77"/>
      <c r="AF48" s="77"/>
      <c r="AG48" s="77"/>
      <c r="AH48" s="100"/>
      <c r="AI48" s="100"/>
      <c r="AJ48" s="100"/>
      <c r="AK48" s="100"/>
      <c r="AL48" s="80"/>
      <c r="AM48" s="80"/>
      <c r="AN48" s="80"/>
      <c r="AO48" s="80"/>
      <c r="AP48" s="80"/>
      <c r="AQ48" s="80"/>
      <c r="AR48" s="80"/>
      <c r="AS48" s="80"/>
      <c r="AT48" s="80"/>
      <c r="AU48" s="80"/>
      <c r="AV48" s="80"/>
      <c r="AW48" s="80"/>
      <c r="BD48" s="102"/>
      <c r="BF48" s="103"/>
      <c r="BG48" s="103"/>
      <c r="BH48" s="103"/>
      <c r="BI48" s="103"/>
      <c r="BJ48" s="104"/>
      <c r="BK48" s="104"/>
      <c r="BL48" s="105"/>
      <c r="BM48" s="82"/>
      <c r="BN48" s="82"/>
      <c r="BO48" s="82"/>
      <c r="BP48" s="102"/>
      <c r="BR48" s="103"/>
      <c r="BS48" s="103"/>
      <c r="BT48" s="103"/>
      <c r="BU48" s="103"/>
      <c r="BV48" s="104"/>
      <c r="BW48" s="104"/>
      <c r="BX48" s="105"/>
      <c r="BY48" s="81"/>
      <c r="BZ48" s="81"/>
      <c r="CA48" s="81"/>
      <c r="CB48" s="102"/>
      <c r="CD48" s="103"/>
      <c r="CE48" s="103"/>
      <c r="CF48" s="103"/>
      <c r="CG48" s="103"/>
      <c r="CH48" s="104"/>
      <c r="CI48" s="104"/>
      <c r="CJ48" s="105"/>
      <c r="CK48" s="106"/>
      <c r="CL48" s="106"/>
      <c r="CM48" s="81"/>
      <c r="CN48" s="102"/>
      <c r="CP48" s="103"/>
      <c r="CQ48" s="103"/>
      <c r="CR48" s="103"/>
      <c r="CS48" s="103"/>
      <c r="CT48" s="104"/>
      <c r="CU48" s="104"/>
      <c r="CV48" s="105"/>
    </row>
    <row r="49" spans="1:100" ht="18" customHeight="1">
      <c r="A49" s="123"/>
      <c r="B49" s="123"/>
      <c r="C49" s="81"/>
      <c r="D49" s="81"/>
      <c r="E49" s="123"/>
      <c r="F49" s="123"/>
      <c r="G49" s="81"/>
      <c r="H49" s="81"/>
      <c r="I49" s="86"/>
      <c r="J49" s="86"/>
      <c r="K49" s="86"/>
      <c r="L49" s="105"/>
      <c r="M49" s="86"/>
      <c r="N49" s="86"/>
      <c r="O49" s="86"/>
      <c r="P49" s="105"/>
      <c r="Q49" s="86"/>
      <c r="R49" s="86"/>
      <c r="S49" s="86"/>
      <c r="T49" s="105"/>
      <c r="U49" s="65"/>
      <c r="V49" s="123"/>
      <c r="W49" s="123"/>
      <c r="X49" s="81"/>
      <c r="Y49" s="81"/>
      <c r="Z49" s="123"/>
      <c r="AA49" s="123"/>
      <c r="AB49" s="81"/>
      <c r="AC49" s="81"/>
      <c r="AD49" s="86"/>
      <c r="AE49" s="86"/>
      <c r="AF49" s="86"/>
      <c r="AG49" s="105"/>
      <c r="AH49" s="86"/>
      <c r="AI49" s="86"/>
      <c r="AJ49" s="86"/>
      <c r="AK49" s="105"/>
      <c r="AL49" s="86"/>
      <c r="AM49" s="86"/>
      <c r="AN49" s="86"/>
      <c r="AO49" s="105"/>
      <c r="AP49" s="86"/>
      <c r="AQ49" s="86"/>
      <c r="AR49" s="86"/>
      <c r="AS49" s="105"/>
      <c r="AT49" s="86"/>
      <c r="AU49" s="86"/>
      <c r="AV49" s="86"/>
      <c r="AW49" s="105"/>
      <c r="BD49" s="102"/>
      <c r="BF49" s="81"/>
      <c r="BG49" s="81"/>
      <c r="BH49" s="81"/>
      <c r="BI49" s="81"/>
      <c r="BJ49" s="104"/>
      <c r="BK49" s="104"/>
      <c r="BL49" s="105"/>
      <c r="BM49" s="82"/>
      <c r="BN49" s="82"/>
      <c r="BO49" s="82"/>
      <c r="BP49" s="102"/>
      <c r="BR49" s="81"/>
      <c r="BS49" s="81"/>
      <c r="BT49" s="81"/>
      <c r="BU49" s="81"/>
      <c r="BV49" s="104"/>
      <c r="BW49" s="104"/>
      <c r="BX49" s="105"/>
      <c r="BY49" s="81"/>
      <c r="BZ49" s="81"/>
      <c r="CA49" s="81"/>
      <c r="CB49" s="102"/>
      <c r="CD49" s="81"/>
      <c r="CE49" s="81"/>
      <c r="CF49" s="81"/>
      <c r="CG49" s="81"/>
      <c r="CH49" s="104"/>
      <c r="CI49" s="104"/>
      <c r="CJ49" s="105"/>
      <c r="CK49" s="106"/>
      <c r="CL49" s="106"/>
      <c r="CM49" s="81"/>
      <c r="CN49" s="102"/>
      <c r="CP49" s="81"/>
      <c r="CQ49" s="81"/>
      <c r="CR49" s="81"/>
      <c r="CS49" s="81"/>
      <c r="CT49" s="104"/>
      <c r="CU49" s="104"/>
      <c r="CV49" s="105"/>
    </row>
    <row r="50" spans="1:100" ht="18" customHeight="1">
      <c r="A50" s="123"/>
      <c r="B50" s="123"/>
      <c r="C50" s="81"/>
      <c r="D50" s="81"/>
      <c r="E50" s="123"/>
      <c r="F50" s="123"/>
      <c r="G50" s="81"/>
      <c r="H50" s="81"/>
      <c r="I50" s="86"/>
      <c r="J50" s="86"/>
      <c r="K50" s="86"/>
      <c r="L50" s="105"/>
      <c r="M50" s="86"/>
      <c r="N50" s="86"/>
      <c r="O50" s="86"/>
      <c r="P50" s="105"/>
      <c r="Q50" s="86"/>
      <c r="R50" s="86"/>
      <c r="S50" s="86"/>
      <c r="T50" s="105"/>
      <c r="U50" s="65"/>
      <c r="V50" s="123"/>
      <c r="W50" s="123"/>
      <c r="X50" s="81"/>
      <c r="Y50" s="81"/>
      <c r="Z50" s="123"/>
      <c r="AA50" s="123"/>
      <c r="AB50" s="81"/>
      <c r="AC50" s="81"/>
      <c r="AD50" s="86"/>
      <c r="AE50" s="86"/>
      <c r="AF50" s="86"/>
      <c r="AG50" s="105"/>
      <c r="AH50" s="86"/>
      <c r="AI50" s="86"/>
      <c r="AJ50" s="86"/>
      <c r="AK50" s="105"/>
      <c r="AL50" s="86"/>
      <c r="AM50" s="86"/>
      <c r="AN50" s="86"/>
      <c r="AO50" s="105"/>
      <c r="AP50" s="86"/>
      <c r="AQ50" s="86"/>
      <c r="AR50" s="86"/>
      <c r="AS50" s="105"/>
      <c r="AT50" s="86"/>
      <c r="AU50" s="86"/>
      <c r="AV50" s="86"/>
      <c r="AW50" s="105"/>
      <c r="BD50" s="102"/>
      <c r="BF50" s="81"/>
      <c r="BG50" s="81"/>
      <c r="BH50" s="81"/>
      <c r="BI50" s="81"/>
      <c r="BJ50" s="104"/>
      <c r="BK50" s="104"/>
      <c r="BL50" s="105"/>
      <c r="BM50" s="82"/>
      <c r="BN50" s="82"/>
      <c r="BO50" s="82"/>
      <c r="BP50" s="102"/>
      <c r="BR50" s="81"/>
      <c r="BS50" s="81"/>
      <c r="BT50" s="81"/>
      <c r="BU50" s="81"/>
      <c r="BV50" s="104"/>
      <c r="BW50" s="104"/>
      <c r="BX50" s="105"/>
      <c r="BY50" s="81"/>
      <c r="BZ50" s="81"/>
      <c r="CA50" s="81"/>
      <c r="CB50" s="77"/>
      <c r="CC50" s="102"/>
      <c r="CD50" s="79"/>
      <c r="CE50" s="79"/>
      <c r="CF50" s="79"/>
      <c r="CG50" s="107"/>
      <c r="CH50" s="107"/>
      <c r="CI50" s="107"/>
      <c r="CJ50" s="108"/>
      <c r="CK50" s="106"/>
      <c r="CL50" s="106"/>
      <c r="CM50" s="81"/>
      <c r="CN50" s="102"/>
      <c r="CP50" s="81"/>
      <c r="CQ50" s="81"/>
      <c r="CR50" s="81"/>
      <c r="CS50" s="81"/>
      <c r="CT50" s="104"/>
      <c r="CU50" s="104"/>
      <c r="CV50" s="105"/>
    </row>
    <row r="51" spans="1:100" ht="18" customHeight="1">
      <c r="A51" s="123"/>
      <c r="B51" s="123"/>
      <c r="C51" s="81"/>
      <c r="D51" s="81"/>
      <c r="E51" s="123"/>
      <c r="F51" s="123"/>
      <c r="G51" s="81"/>
      <c r="H51" s="81"/>
      <c r="I51" s="86"/>
      <c r="J51" s="86"/>
      <c r="K51" s="86"/>
      <c r="L51" s="105"/>
      <c r="M51" s="86"/>
      <c r="N51" s="86"/>
      <c r="O51" s="86"/>
      <c r="P51" s="105"/>
      <c r="Q51" s="86"/>
      <c r="R51" s="86"/>
      <c r="S51" s="86"/>
      <c r="T51" s="105"/>
      <c r="U51" s="65"/>
      <c r="V51" s="123"/>
      <c r="W51" s="123"/>
      <c r="X51" s="81"/>
      <c r="Y51" s="81"/>
      <c r="Z51" s="123"/>
      <c r="AA51" s="123"/>
      <c r="AB51" s="81"/>
      <c r="AC51" s="81"/>
      <c r="AD51" s="86"/>
      <c r="AE51" s="86"/>
      <c r="AF51" s="86"/>
      <c r="AG51" s="105"/>
      <c r="AH51" s="86"/>
      <c r="AI51" s="86"/>
      <c r="AJ51" s="86"/>
      <c r="AK51" s="105"/>
      <c r="AL51" s="86"/>
      <c r="AM51" s="86"/>
      <c r="AN51" s="86"/>
      <c r="AO51" s="105"/>
      <c r="AP51" s="86"/>
      <c r="AQ51" s="86"/>
      <c r="AR51" s="86"/>
      <c r="AS51" s="105"/>
      <c r="AT51" s="86"/>
      <c r="AU51" s="86"/>
      <c r="AV51" s="86"/>
      <c r="AW51" s="105"/>
      <c r="BD51" s="77"/>
      <c r="BE51" s="102"/>
      <c r="BF51" s="79"/>
      <c r="BG51" s="79"/>
      <c r="BH51" s="79"/>
      <c r="BI51" s="107"/>
      <c r="BJ51" s="107"/>
      <c r="BK51" s="107"/>
      <c r="BL51" s="108"/>
      <c r="BM51" s="82"/>
      <c r="BN51" s="82"/>
      <c r="BO51" s="82"/>
      <c r="BP51" s="102"/>
      <c r="BR51" s="81"/>
      <c r="BS51" s="81"/>
      <c r="BT51" s="81"/>
      <c r="BU51" s="81"/>
      <c r="BV51" s="104"/>
      <c r="BW51" s="104"/>
      <c r="BX51" s="105"/>
      <c r="BY51" s="81"/>
      <c r="BZ51" s="81"/>
      <c r="CA51" s="81"/>
      <c r="CK51" s="109"/>
      <c r="CL51" s="109"/>
      <c r="CM51" s="81"/>
      <c r="CN51" s="77"/>
      <c r="CO51" s="102"/>
      <c r="CP51" s="79"/>
      <c r="CQ51" s="79"/>
      <c r="CR51" s="79"/>
      <c r="CS51" s="107"/>
      <c r="CT51" s="107"/>
      <c r="CU51" s="107"/>
      <c r="CV51" s="108"/>
    </row>
    <row r="52" spans="1:100" ht="18" customHeight="1">
      <c r="A52" s="123"/>
      <c r="B52" s="123"/>
      <c r="C52" s="81"/>
      <c r="D52" s="81"/>
      <c r="E52" s="123"/>
      <c r="F52" s="123"/>
      <c r="G52" s="81"/>
      <c r="H52" s="81"/>
      <c r="I52" s="86"/>
      <c r="J52" s="86"/>
      <c r="K52" s="86"/>
      <c r="L52" s="105"/>
      <c r="M52" s="86"/>
      <c r="N52" s="86"/>
      <c r="O52" s="86"/>
      <c r="P52" s="105"/>
      <c r="Q52" s="86"/>
      <c r="R52" s="86"/>
      <c r="S52" s="86"/>
      <c r="T52" s="105"/>
      <c r="U52" s="65"/>
      <c r="V52" s="123"/>
      <c r="W52" s="123"/>
      <c r="X52" s="81"/>
      <c r="Y52" s="81"/>
      <c r="Z52" s="123"/>
      <c r="AA52" s="123"/>
      <c r="AB52" s="81"/>
      <c r="AC52" s="81"/>
      <c r="AD52" s="86"/>
      <c r="AE52" s="86"/>
      <c r="AF52" s="86"/>
      <c r="AG52" s="105"/>
      <c r="AH52" s="86"/>
      <c r="AI52" s="86"/>
      <c r="AJ52" s="86"/>
      <c r="AK52" s="105"/>
      <c r="AL52" s="86"/>
      <c r="AM52" s="86"/>
      <c r="AN52" s="86"/>
      <c r="AO52" s="105"/>
      <c r="AP52" s="86"/>
      <c r="AQ52" s="86"/>
      <c r="AR52" s="86"/>
      <c r="AS52" s="105"/>
      <c r="AT52" s="86"/>
      <c r="AU52" s="86"/>
      <c r="AV52" s="86"/>
      <c r="AW52" s="105"/>
      <c r="BD52" s="67"/>
      <c r="BP52" s="77"/>
      <c r="BQ52" s="102"/>
      <c r="BR52" s="79"/>
      <c r="BS52" s="79"/>
      <c r="BT52" s="79"/>
      <c r="BU52" s="107"/>
      <c r="BV52" s="107"/>
      <c r="BW52" s="107"/>
      <c r="BX52" s="108"/>
    </row>
    <row r="53" spans="1:100" ht="18" customHeight="1">
      <c r="A53" s="123"/>
      <c r="B53" s="123"/>
      <c r="C53" s="81"/>
      <c r="D53" s="81"/>
      <c r="E53" s="123"/>
      <c r="F53" s="123"/>
      <c r="G53" s="81"/>
      <c r="H53" s="81"/>
      <c r="I53" s="86"/>
      <c r="J53" s="86"/>
      <c r="K53" s="86"/>
      <c r="L53" s="105"/>
      <c r="M53" s="86"/>
      <c r="N53" s="86"/>
      <c r="O53" s="86"/>
      <c r="P53" s="105"/>
      <c r="Q53" s="86"/>
      <c r="R53" s="86"/>
      <c r="S53" s="86"/>
      <c r="T53" s="105"/>
      <c r="U53" s="65"/>
      <c r="V53" s="123"/>
      <c r="W53" s="123"/>
      <c r="X53" s="81"/>
      <c r="Y53" s="81"/>
      <c r="Z53" s="123"/>
      <c r="AA53" s="123"/>
      <c r="AB53" s="81"/>
      <c r="AC53" s="81"/>
      <c r="AD53" s="86"/>
      <c r="AE53" s="86"/>
      <c r="AF53" s="86"/>
      <c r="AG53" s="105"/>
      <c r="AH53" s="86"/>
      <c r="AI53" s="86"/>
      <c r="AJ53" s="86"/>
      <c r="AK53" s="105"/>
      <c r="AL53" s="86"/>
      <c r="AM53" s="86"/>
      <c r="AN53" s="86"/>
      <c r="AO53" s="105"/>
      <c r="AP53" s="86"/>
      <c r="AQ53" s="86"/>
      <c r="AR53" s="86"/>
      <c r="AS53" s="105"/>
      <c r="AT53" s="86"/>
      <c r="AU53" s="86"/>
      <c r="AV53" s="86"/>
      <c r="AW53" s="105"/>
    </row>
    <row r="54" spans="1:100" ht="18" customHeight="1">
      <c r="A54" s="123"/>
      <c r="B54" s="123"/>
      <c r="C54" s="81"/>
      <c r="D54" s="81"/>
      <c r="E54" s="123"/>
      <c r="F54" s="123"/>
      <c r="G54" s="81"/>
      <c r="H54" s="81"/>
      <c r="I54" s="124"/>
      <c r="J54" s="86"/>
      <c r="K54" s="86"/>
      <c r="L54" s="86"/>
      <c r="M54" s="86"/>
      <c r="N54" s="86"/>
      <c r="O54" s="86"/>
      <c r="P54" s="105"/>
      <c r="Q54" s="86"/>
      <c r="R54" s="86"/>
      <c r="S54" s="86"/>
      <c r="T54" s="105"/>
      <c r="U54" s="65"/>
      <c r="V54" s="123"/>
      <c r="W54" s="123"/>
      <c r="X54" s="81"/>
      <c r="Y54" s="81"/>
      <c r="Z54" s="123"/>
      <c r="AA54" s="123"/>
      <c r="AB54" s="81"/>
      <c r="AC54" s="81"/>
      <c r="AD54" s="124"/>
      <c r="AE54" s="86"/>
      <c r="AF54" s="86"/>
      <c r="AG54" s="86"/>
      <c r="AH54" s="86"/>
      <c r="AI54" s="86"/>
      <c r="AJ54" s="86"/>
      <c r="AK54" s="105"/>
      <c r="AL54" s="86"/>
      <c r="AM54" s="86"/>
      <c r="AN54" s="86"/>
      <c r="AO54" s="105"/>
      <c r="AP54" s="86"/>
      <c r="AQ54" s="86"/>
      <c r="AR54" s="86"/>
      <c r="AS54" s="105"/>
      <c r="AT54" s="86"/>
      <c r="AU54" s="86"/>
      <c r="AV54" s="86"/>
      <c r="AW54" s="105"/>
    </row>
    <row r="55" spans="1:100" ht="18" customHeight="1">
      <c r="A55" s="123"/>
      <c r="B55" s="123"/>
      <c r="C55" s="81"/>
      <c r="D55" s="81"/>
      <c r="E55" s="123"/>
      <c r="F55" s="123"/>
      <c r="G55" s="81"/>
      <c r="H55" s="81"/>
      <c r="I55" s="124"/>
      <c r="J55" s="86"/>
      <c r="K55" s="86"/>
      <c r="L55" s="86"/>
      <c r="M55" s="86"/>
      <c r="N55" s="86"/>
      <c r="O55" s="86"/>
      <c r="P55" s="105"/>
      <c r="Q55" s="86"/>
      <c r="R55" s="86"/>
      <c r="S55" s="86"/>
      <c r="T55" s="105"/>
      <c r="U55" s="65"/>
      <c r="V55" s="123"/>
      <c r="W55" s="123"/>
      <c r="X55" s="81"/>
      <c r="Y55" s="81"/>
      <c r="Z55" s="123"/>
      <c r="AA55" s="123"/>
      <c r="AB55" s="81"/>
      <c r="AC55" s="81"/>
      <c r="AD55" s="124"/>
      <c r="AE55" s="86"/>
      <c r="AF55" s="86"/>
      <c r="AG55" s="86"/>
      <c r="AH55" s="86"/>
      <c r="AI55" s="86"/>
      <c r="AJ55" s="86"/>
      <c r="AK55" s="105"/>
      <c r="AL55" s="86"/>
      <c r="AM55" s="86"/>
      <c r="AN55" s="86"/>
      <c r="AO55" s="105"/>
      <c r="AP55" s="86"/>
      <c r="AQ55" s="86"/>
      <c r="AR55" s="86"/>
      <c r="AS55" s="105"/>
      <c r="AT55" s="86"/>
      <c r="AU55" s="86"/>
      <c r="AV55" s="86"/>
      <c r="AW55" s="105"/>
    </row>
    <row r="56" spans="1:100" ht="18" customHeight="1">
      <c r="A56" s="123"/>
      <c r="B56" s="123"/>
      <c r="C56" s="81"/>
      <c r="D56" s="81"/>
      <c r="E56" s="123"/>
      <c r="F56" s="123"/>
      <c r="G56" s="81"/>
      <c r="H56" s="81"/>
      <c r="I56" s="124"/>
      <c r="J56" s="86"/>
      <c r="K56" s="86"/>
      <c r="L56" s="86"/>
      <c r="M56" s="86"/>
      <c r="N56" s="86"/>
      <c r="O56" s="86"/>
      <c r="P56" s="105"/>
      <c r="Q56" s="86"/>
      <c r="R56" s="86"/>
      <c r="S56" s="86"/>
      <c r="T56" s="105"/>
      <c r="U56" s="65"/>
      <c r="V56" s="123"/>
      <c r="W56" s="123"/>
      <c r="X56" s="81"/>
      <c r="Y56" s="81"/>
      <c r="Z56" s="123"/>
      <c r="AA56" s="123"/>
      <c r="AB56" s="81"/>
      <c r="AC56" s="81"/>
      <c r="AD56" s="124"/>
      <c r="AE56" s="86"/>
      <c r="AF56" s="86"/>
      <c r="AG56" s="86"/>
      <c r="AH56" s="86"/>
      <c r="AI56" s="86"/>
      <c r="AJ56" s="86"/>
      <c r="AK56" s="105"/>
      <c r="AL56" s="86"/>
      <c r="AM56" s="86"/>
      <c r="AN56" s="86"/>
      <c r="AO56" s="105"/>
      <c r="AP56" s="86"/>
      <c r="AQ56" s="86"/>
      <c r="AR56" s="86"/>
      <c r="AS56" s="105"/>
      <c r="AT56" s="86"/>
      <c r="AU56" s="86"/>
      <c r="AV56" s="86"/>
      <c r="AW56" s="105"/>
    </row>
    <row r="57" spans="1:100" ht="18" customHeight="1">
      <c r="A57" s="123"/>
      <c r="B57" s="123"/>
      <c r="C57" s="81"/>
      <c r="D57" s="81"/>
      <c r="E57" s="123"/>
      <c r="F57" s="123"/>
      <c r="G57" s="81"/>
      <c r="H57" s="81"/>
      <c r="I57" s="124"/>
      <c r="J57" s="86"/>
      <c r="K57" s="86"/>
      <c r="L57" s="86"/>
      <c r="M57" s="86"/>
      <c r="N57" s="86"/>
      <c r="O57" s="86"/>
      <c r="P57" s="105"/>
      <c r="Q57" s="86"/>
      <c r="R57" s="86"/>
      <c r="S57" s="86"/>
      <c r="T57" s="105"/>
      <c r="U57" s="65"/>
      <c r="V57" s="123"/>
      <c r="W57" s="123"/>
      <c r="X57" s="81"/>
      <c r="Y57" s="81"/>
      <c r="Z57" s="123"/>
      <c r="AA57" s="123"/>
      <c r="AB57" s="81"/>
      <c r="AC57" s="81"/>
      <c r="AD57" s="124"/>
      <c r="AE57" s="86"/>
      <c r="AF57" s="86"/>
      <c r="AG57" s="86"/>
      <c r="AH57" s="86"/>
      <c r="AI57" s="86"/>
      <c r="AJ57" s="86"/>
      <c r="AK57" s="105"/>
      <c r="AL57" s="86"/>
      <c r="AM57" s="86"/>
      <c r="AN57" s="86"/>
      <c r="AO57" s="105"/>
      <c r="AP57" s="86"/>
      <c r="AQ57" s="86"/>
      <c r="AR57" s="86"/>
      <c r="AS57" s="105"/>
      <c r="AT57" s="86"/>
      <c r="AU57" s="86"/>
      <c r="AV57" s="86"/>
      <c r="AW57" s="105"/>
    </row>
    <row r="58" spans="1:100" ht="18" customHeight="1">
      <c r="A58" s="123"/>
      <c r="B58" s="123"/>
      <c r="C58" s="81"/>
      <c r="D58" s="81"/>
      <c r="E58" s="123"/>
      <c r="F58" s="123"/>
      <c r="G58" s="81"/>
      <c r="H58" s="81"/>
      <c r="I58" s="124"/>
      <c r="J58" s="86"/>
      <c r="K58" s="86"/>
      <c r="L58" s="86"/>
      <c r="M58" s="86"/>
      <c r="N58" s="86"/>
      <c r="O58" s="86"/>
      <c r="P58" s="105"/>
      <c r="Q58" s="86"/>
      <c r="R58" s="86"/>
      <c r="S58" s="86"/>
      <c r="T58" s="105"/>
      <c r="U58" s="65"/>
      <c r="V58" s="123"/>
      <c r="W58" s="123"/>
      <c r="X58" s="81"/>
      <c r="Y58" s="81"/>
      <c r="Z58" s="123"/>
      <c r="AA58" s="123"/>
      <c r="AB58" s="81"/>
      <c r="AC58" s="81"/>
      <c r="AD58" s="124"/>
      <c r="AE58" s="86"/>
      <c r="AF58" s="86"/>
      <c r="AG58" s="86"/>
      <c r="AH58" s="86"/>
      <c r="AI58" s="86"/>
      <c r="AJ58" s="86"/>
      <c r="AK58" s="105"/>
      <c r="AL58" s="86"/>
      <c r="AM58" s="86"/>
      <c r="AN58" s="86"/>
      <c r="AO58" s="105"/>
      <c r="AP58" s="86"/>
      <c r="AQ58" s="86"/>
      <c r="AR58" s="86"/>
      <c r="AS58" s="105"/>
      <c r="AT58" s="86"/>
      <c r="AU58" s="86"/>
      <c r="AV58" s="86"/>
      <c r="AW58" s="105"/>
    </row>
    <row r="59" spans="1:100" ht="18" customHeight="1">
      <c r="A59" s="123"/>
      <c r="B59" s="123"/>
      <c r="C59" s="81"/>
      <c r="D59" s="81"/>
      <c r="E59" s="123"/>
      <c r="F59" s="123"/>
      <c r="G59" s="81"/>
      <c r="H59" s="81"/>
      <c r="I59" s="124"/>
      <c r="J59" s="86"/>
      <c r="K59" s="86"/>
      <c r="L59" s="86"/>
      <c r="M59" s="86"/>
      <c r="N59" s="86"/>
      <c r="O59" s="86"/>
      <c r="P59" s="105"/>
      <c r="Q59" s="86"/>
      <c r="R59" s="86"/>
      <c r="S59" s="86"/>
      <c r="T59" s="105"/>
      <c r="U59" s="65"/>
      <c r="V59" s="123"/>
      <c r="W59" s="123"/>
      <c r="X59" s="81"/>
      <c r="Y59" s="81"/>
      <c r="Z59" s="123"/>
      <c r="AA59" s="123"/>
      <c r="AB59" s="81"/>
      <c r="AC59" s="81"/>
      <c r="AD59" s="124"/>
      <c r="AE59" s="86"/>
      <c r="AF59" s="86"/>
      <c r="AG59" s="86"/>
      <c r="AH59" s="86"/>
      <c r="AI59" s="86"/>
      <c r="AJ59" s="86"/>
      <c r="AK59" s="105"/>
      <c r="AL59" s="86"/>
      <c r="AM59" s="86"/>
      <c r="AN59" s="86"/>
      <c r="AO59" s="105"/>
      <c r="AP59" s="86"/>
      <c r="AQ59" s="86"/>
      <c r="AR59" s="86"/>
      <c r="AS59" s="105"/>
      <c r="AT59" s="86"/>
      <c r="AU59" s="86"/>
      <c r="AV59" s="86"/>
      <c r="AW59" s="105"/>
    </row>
    <row r="60" spans="1:100" ht="18" customHeight="1">
      <c r="A60" s="123"/>
      <c r="B60" s="123"/>
      <c r="C60" s="81"/>
      <c r="D60" s="81"/>
      <c r="E60" s="123"/>
      <c r="F60" s="123"/>
      <c r="G60" s="81"/>
      <c r="H60" s="81"/>
      <c r="I60" s="124"/>
      <c r="J60" s="86"/>
      <c r="K60" s="86"/>
      <c r="L60" s="86"/>
      <c r="M60" s="86"/>
      <c r="N60" s="86"/>
      <c r="O60" s="86"/>
      <c r="P60" s="105"/>
      <c r="Q60" s="86"/>
      <c r="R60" s="86"/>
      <c r="S60" s="86"/>
      <c r="T60" s="105"/>
      <c r="U60" s="65"/>
      <c r="V60" s="123"/>
      <c r="W60" s="123"/>
      <c r="X60" s="81"/>
      <c r="Y60" s="81"/>
      <c r="Z60" s="123"/>
      <c r="AA60" s="123"/>
      <c r="AB60" s="81"/>
      <c r="AC60" s="81"/>
      <c r="AD60" s="124"/>
      <c r="AE60" s="86"/>
      <c r="AF60" s="86"/>
      <c r="AG60" s="86"/>
      <c r="AH60" s="86"/>
      <c r="AI60" s="86"/>
      <c r="AJ60" s="86"/>
      <c r="AK60" s="105"/>
      <c r="AL60" s="86"/>
      <c r="AM60" s="86"/>
      <c r="AN60" s="86"/>
      <c r="AO60" s="105"/>
      <c r="AP60" s="86"/>
      <c r="AQ60" s="86"/>
      <c r="AR60" s="86"/>
      <c r="AS60" s="105"/>
      <c r="AT60" s="86"/>
      <c r="AU60" s="86"/>
      <c r="AV60" s="86"/>
      <c r="AW60" s="105"/>
    </row>
    <row r="61" spans="1:100" ht="18" customHeight="1">
      <c r="A61" s="123"/>
      <c r="B61" s="123"/>
      <c r="C61" s="81"/>
      <c r="D61" s="81"/>
      <c r="E61" s="123"/>
      <c r="F61" s="123"/>
      <c r="G61" s="81"/>
      <c r="H61" s="81"/>
      <c r="I61" s="124"/>
      <c r="J61" s="86"/>
      <c r="K61" s="86"/>
      <c r="L61" s="86"/>
      <c r="M61" s="86"/>
      <c r="N61" s="86"/>
      <c r="O61" s="86"/>
      <c r="P61" s="105"/>
      <c r="Q61" s="86"/>
      <c r="R61" s="86"/>
      <c r="S61" s="86"/>
      <c r="T61" s="105"/>
      <c r="U61" s="65"/>
      <c r="V61" s="123"/>
      <c r="W61" s="123"/>
      <c r="X61" s="81"/>
      <c r="Y61" s="81"/>
      <c r="Z61" s="123"/>
      <c r="AA61" s="123"/>
      <c r="AB61" s="81"/>
      <c r="AC61" s="81"/>
      <c r="AD61" s="124"/>
      <c r="AE61" s="86"/>
      <c r="AF61" s="86"/>
      <c r="AG61" s="86"/>
      <c r="AH61" s="86"/>
      <c r="AI61" s="86"/>
      <c r="AJ61" s="86"/>
      <c r="AK61" s="105"/>
      <c r="AL61" s="86"/>
      <c r="AM61" s="86"/>
      <c r="AN61" s="86"/>
      <c r="AO61" s="105"/>
      <c r="AP61" s="86"/>
      <c r="AQ61" s="86"/>
      <c r="AR61" s="86"/>
      <c r="AS61" s="105"/>
      <c r="AT61" s="86"/>
      <c r="AU61" s="86"/>
      <c r="AV61" s="86"/>
      <c r="AW61" s="105"/>
    </row>
    <row r="62" spans="1:100" ht="18" customHeight="1">
      <c r="A62" s="123"/>
      <c r="B62" s="123"/>
      <c r="C62" s="81"/>
      <c r="D62" s="81"/>
      <c r="E62" s="123"/>
      <c r="F62" s="123"/>
      <c r="G62" s="81"/>
      <c r="H62" s="81"/>
      <c r="I62" s="124"/>
      <c r="J62" s="86"/>
      <c r="K62" s="86"/>
      <c r="L62" s="86"/>
      <c r="M62" s="86"/>
      <c r="N62" s="86"/>
      <c r="O62" s="86"/>
      <c r="P62" s="105"/>
      <c r="Q62" s="86"/>
      <c r="R62" s="86"/>
      <c r="S62" s="86"/>
      <c r="T62" s="105"/>
      <c r="U62" s="65"/>
      <c r="V62" s="123"/>
      <c r="W62" s="123"/>
      <c r="X62" s="81"/>
      <c r="Y62" s="81"/>
      <c r="Z62" s="123"/>
      <c r="AA62" s="123"/>
      <c r="AB62" s="81"/>
      <c r="AC62" s="81"/>
      <c r="AD62" s="124"/>
      <c r="AE62" s="86"/>
      <c r="AF62" s="86"/>
      <c r="AG62" s="86"/>
      <c r="AH62" s="86"/>
      <c r="AI62" s="86"/>
      <c r="AJ62" s="86"/>
      <c r="AK62" s="105"/>
      <c r="AL62" s="86"/>
      <c r="AM62" s="86"/>
      <c r="AN62" s="86"/>
      <c r="AO62" s="105"/>
      <c r="AP62" s="86"/>
      <c r="AQ62" s="86"/>
      <c r="AR62" s="86"/>
      <c r="AS62" s="105"/>
      <c r="AT62" s="86"/>
      <c r="AU62" s="86"/>
      <c r="AV62" s="86"/>
      <c r="AW62" s="105"/>
    </row>
    <row r="63" spans="1:100" ht="18" customHeight="1">
      <c r="A63" s="123"/>
      <c r="B63" s="123"/>
      <c r="C63" s="81"/>
      <c r="D63" s="81"/>
      <c r="E63" s="123"/>
      <c r="F63" s="123"/>
      <c r="G63" s="81"/>
      <c r="H63" s="81"/>
      <c r="I63" s="124"/>
      <c r="J63" s="86"/>
      <c r="K63" s="86"/>
      <c r="L63" s="86"/>
      <c r="M63" s="86"/>
      <c r="N63" s="86"/>
      <c r="O63" s="86"/>
      <c r="P63" s="105"/>
      <c r="Q63" s="86"/>
      <c r="R63" s="86"/>
      <c r="S63" s="86"/>
      <c r="T63" s="105"/>
      <c r="U63" s="65"/>
      <c r="V63" s="123"/>
      <c r="W63" s="123"/>
      <c r="X63" s="81"/>
      <c r="Y63" s="81"/>
      <c r="Z63" s="123"/>
      <c r="AA63" s="123"/>
      <c r="AB63" s="81"/>
      <c r="AC63" s="81"/>
      <c r="AD63" s="124"/>
      <c r="AE63" s="86"/>
      <c r="AF63" s="86"/>
      <c r="AG63" s="86"/>
      <c r="AH63" s="86"/>
      <c r="AI63" s="86"/>
      <c r="AJ63" s="86"/>
      <c r="AK63" s="105"/>
      <c r="AL63" s="86"/>
      <c r="AM63" s="86"/>
      <c r="AN63" s="86"/>
      <c r="AO63" s="105"/>
      <c r="AP63" s="86"/>
      <c r="AQ63" s="86"/>
      <c r="AR63" s="86"/>
      <c r="AS63" s="105"/>
      <c r="AT63" s="86"/>
      <c r="AU63" s="86"/>
      <c r="AV63" s="86"/>
      <c r="AW63" s="105"/>
    </row>
    <row r="64" spans="1:100" ht="18" customHeight="1">
      <c r="A64" s="123"/>
      <c r="B64" s="123"/>
      <c r="C64" s="81"/>
      <c r="D64" s="81"/>
      <c r="E64" s="123"/>
      <c r="F64" s="123"/>
      <c r="G64" s="81"/>
      <c r="H64" s="81"/>
      <c r="I64" s="124"/>
      <c r="J64" s="86"/>
      <c r="K64" s="86"/>
      <c r="L64" s="86"/>
      <c r="M64" s="86"/>
      <c r="N64" s="86"/>
      <c r="O64" s="86"/>
      <c r="P64" s="105"/>
      <c r="Q64" s="86"/>
      <c r="R64" s="86"/>
      <c r="S64" s="86"/>
      <c r="T64" s="105"/>
      <c r="U64" s="65"/>
      <c r="V64" s="123"/>
      <c r="W64" s="123"/>
      <c r="X64" s="81"/>
      <c r="Y64" s="81"/>
      <c r="Z64" s="123"/>
      <c r="AA64" s="123"/>
      <c r="AB64" s="81"/>
      <c r="AC64" s="81"/>
      <c r="AD64" s="124"/>
      <c r="AE64" s="86"/>
      <c r="AF64" s="86"/>
      <c r="AG64" s="86"/>
      <c r="AH64" s="86"/>
      <c r="AI64" s="86"/>
      <c r="AJ64" s="86"/>
      <c r="AK64" s="105"/>
      <c r="AL64" s="86"/>
      <c r="AM64" s="86"/>
      <c r="AN64" s="86"/>
      <c r="AO64" s="105"/>
      <c r="AP64" s="86"/>
      <c r="AQ64" s="86"/>
      <c r="AR64" s="86"/>
      <c r="AS64" s="105"/>
      <c r="AT64" s="86"/>
      <c r="AU64" s="86"/>
      <c r="AV64" s="86"/>
      <c r="AW64" s="105"/>
    </row>
    <row r="65" spans="1:49" ht="18" customHeight="1">
      <c r="A65" s="123"/>
      <c r="B65" s="123"/>
      <c r="C65" s="81"/>
      <c r="D65" s="81"/>
      <c r="E65" s="123"/>
      <c r="F65" s="123"/>
      <c r="G65" s="81"/>
      <c r="H65" s="81"/>
      <c r="I65" s="124"/>
      <c r="J65" s="86"/>
      <c r="K65" s="86"/>
      <c r="L65" s="86"/>
      <c r="M65" s="86"/>
      <c r="N65" s="86"/>
      <c r="O65" s="86"/>
      <c r="P65" s="105"/>
      <c r="Q65" s="86"/>
      <c r="R65" s="86"/>
      <c r="S65" s="86"/>
      <c r="T65" s="105"/>
      <c r="U65" s="65"/>
      <c r="V65" s="123"/>
      <c r="W65" s="123"/>
      <c r="X65" s="81"/>
      <c r="Y65" s="81"/>
      <c r="Z65" s="123"/>
      <c r="AA65" s="123"/>
      <c r="AB65" s="81"/>
      <c r="AC65" s="81"/>
      <c r="AD65" s="124"/>
      <c r="AE65" s="86"/>
      <c r="AF65" s="86"/>
      <c r="AG65" s="86"/>
      <c r="AH65" s="86"/>
      <c r="AI65" s="86"/>
      <c r="AJ65" s="86"/>
      <c r="AK65" s="105"/>
      <c r="AL65" s="86"/>
      <c r="AM65" s="86"/>
      <c r="AN65" s="86"/>
      <c r="AO65" s="105"/>
      <c r="AP65" s="86"/>
      <c r="AQ65" s="86"/>
      <c r="AR65" s="86"/>
      <c r="AS65" s="105"/>
      <c r="AT65" s="86"/>
      <c r="AU65" s="86"/>
      <c r="AV65" s="86"/>
      <c r="AW65" s="105"/>
    </row>
    <row r="66" spans="1:49" ht="18" customHeight="1">
      <c r="A66" s="123"/>
      <c r="B66" s="123"/>
      <c r="C66" s="81"/>
      <c r="D66" s="81"/>
      <c r="E66" s="125"/>
      <c r="F66" s="125"/>
      <c r="G66" s="81"/>
      <c r="H66" s="81"/>
      <c r="I66" s="124"/>
      <c r="J66" s="86"/>
      <c r="K66" s="86"/>
      <c r="L66" s="86"/>
      <c r="M66" s="86"/>
      <c r="N66" s="86"/>
      <c r="O66" s="86"/>
      <c r="P66" s="105"/>
      <c r="Q66" s="86"/>
      <c r="R66" s="86"/>
      <c r="S66" s="86"/>
      <c r="T66" s="105"/>
      <c r="U66" s="65"/>
      <c r="V66" s="123"/>
      <c r="W66" s="123"/>
      <c r="X66" s="81"/>
      <c r="Y66" s="81"/>
      <c r="Z66" s="125"/>
      <c r="AA66" s="125"/>
      <c r="AB66" s="81"/>
      <c r="AC66" s="81"/>
      <c r="AD66" s="124"/>
      <c r="AE66" s="86"/>
      <c r="AF66" s="86"/>
      <c r="AG66" s="86"/>
      <c r="AH66" s="86"/>
      <c r="AI66" s="86"/>
      <c r="AJ66" s="86"/>
      <c r="AK66" s="105"/>
      <c r="AL66" s="86"/>
      <c r="AM66" s="86"/>
      <c r="AN66" s="86"/>
      <c r="AO66" s="105"/>
      <c r="AP66" s="86"/>
      <c r="AQ66" s="86"/>
      <c r="AR66" s="86"/>
      <c r="AS66" s="105"/>
      <c r="AT66" s="86"/>
      <c r="AU66" s="86"/>
      <c r="AV66" s="86"/>
      <c r="AW66" s="105"/>
    </row>
    <row r="67" spans="1:49" ht="18" customHeight="1">
      <c r="A67" s="125"/>
      <c r="B67" s="125"/>
      <c r="C67" s="81"/>
      <c r="D67" s="81"/>
      <c r="E67" s="81"/>
      <c r="F67" s="81"/>
      <c r="G67" s="81"/>
      <c r="H67" s="81"/>
      <c r="I67" s="124"/>
      <c r="J67" s="86"/>
      <c r="K67" s="86"/>
      <c r="L67" s="86"/>
      <c r="M67" s="86"/>
      <c r="N67" s="86"/>
      <c r="O67" s="86"/>
      <c r="P67" s="105"/>
      <c r="Q67" s="86"/>
      <c r="R67" s="86"/>
      <c r="S67" s="86"/>
      <c r="T67" s="105"/>
      <c r="U67" s="65"/>
      <c r="V67" s="125"/>
      <c r="W67" s="125"/>
      <c r="X67" s="81"/>
      <c r="Y67" s="81"/>
      <c r="Z67" s="81"/>
      <c r="AA67" s="81"/>
      <c r="AB67" s="81"/>
      <c r="AC67" s="81"/>
      <c r="AD67" s="124"/>
      <c r="AE67" s="86"/>
      <c r="AF67" s="86"/>
      <c r="AG67" s="86"/>
      <c r="AH67" s="86"/>
      <c r="AI67" s="86"/>
      <c r="AJ67" s="86"/>
      <c r="AK67" s="105"/>
      <c r="AL67" s="86"/>
      <c r="AM67" s="86"/>
      <c r="AN67" s="86"/>
      <c r="AO67" s="105"/>
      <c r="AP67" s="86"/>
      <c r="AQ67" s="86"/>
      <c r="AR67" s="86"/>
      <c r="AS67" s="105"/>
      <c r="AT67" s="86"/>
      <c r="AU67" s="86"/>
      <c r="AV67" s="86"/>
      <c r="AW67" s="105"/>
    </row>
    <row r="68" spans="1:49" ht="18" customHeight="1">
      <c r="A68" s="77"/>
      <c r="B68" s="77"/>
      <c r="C68" s="77"/>
      <c r="D68" s="77"/>
      <c r="E68" s="77"/>
      <c r="F68" s="77"/>
      <c r="G68" s="77"/>
      <c r="H68" s="77"/>
      <c r="I68" s="124"/>
      <c r="J68" s="86"/>
      <c r="K68" s="86"/>
      <c r="L68" s="86"/>
      <c r="M68" s="124"/>
      <c r="N68" s="86"/>
      <c r="O68" s="86"/>
      <c r="P68" s="86"/>
      <c r="Q68" s="124"/>
      <c r="R68" s="86"/>
      <c r="S68" s="86"/>
      <c r="T68" s="86"/>
      <c r="U68" s="65"/>
      <c r="V68" s="77"/>
      <c r="W68" s="77"/>
      <c r="X68" s="77"/>
      <c r="Y68" s="77"/>
      <c r="Z68" s="77"/>
      <c r="AA68" s="77"/>
      <c r="AB68" s="77"/>
      <c r="AC68" s="77"/>
      <c r="AD68" s="124"/>
      <c r="AE68" s="86"/>
      <c r="AF68" s="86"/>
      <c r="AG68" s="86"/>
      <c r="AH68" s="86"/>
      <c r="AI68" s="86"/>
      <c r="AJ68" s="86"/>
      <c r="AK68" s="105"/>
      <c r="AL68" s="124"/>
      <c r="AM68" s="86"/>
      <c r="AN68" s="86"/>
      <c r="AO68" s="86"/>
      <c r="AP68" s="124"/>
      <c r="AQ68" s="86"/>
      <c r="AR68" s="86"/>
      <c r="AS68" s="86"/>
      <c r="AT68" s="86"/>
      <c r="AU68" s="86"/>
      <c r="AV68" s="86"/>
      <c r="AW68" s="105"/>
    </row>
    <row r="69" spans="1:49" ht="18" customHeight="1">
      <c r="A69" s="77"/>
      <c r="B69" s="77"/>
      <c r="C69" s="77"/>
      <c r="D69" s="77"/>
      <c r="E69" s="77"/>
      <c r="F69" s="77"/>
      <c r="G69" s="77"/>
      <c r="H69" s="77"/>
      <c r="I69" s="124"/>
      <c r="J69" s="86"/>
      <c r="K69" s="86"/>
      <c r="L69" s="86"/>
      <c r="M69" s="124"/>
      <c r="N69" s="86"/>
      <c r="O69" s="86"/>
      <c r="P69" s="86"/>
      <c r="Q69" s="124"/>
      <c r="R69" s="86"/>
      <c r="S69" s="86"/>
      <c r="T69" s="86"/>
      <c r="U69" s="65"/>
      <c r="V69" s="77"/>
      <c r="W69" s="77"/>
      <c r="X69" s="77"/>
      <c r="Y69" s="77"/>
      <c r="Z69" s="77"/>
      <c r="AA69" s="77"/>
      <c r="AB69" s="77"/>
      <c r="AC69" s="77"/>
      <c r="AD69" s="124"/>
      <c r="AE69" s="86"/>
      <c r="AF69" s="86"/>
      <c r="AG69" s="86"/>
      <c r="AH69" s="86"/>
      <c r="AI69" s="86"/>
      <c r="AJ69" s="86"/>
      <c r="AK69" s="105"/>
      <c r="AL69" s="124"/>
      <c r="AM69" s="86"/>
      <c r="AN69" s="86"/>
      <c r="AO69" s="86"/>
      <c r="AP69" s="124"/>
      <c r="AQ69" s="86"/>
      <c r="AR69" s="86"/>
      <c r="AS69" s="86"/>
      <c r="AT69" s="86"/>
      <c r="AU69" s="86"/>
      <c r="AV69" s="86"/>
      <c r="AW69" s="105"/>
    </row>
    <row r="70" spans="1:49" ht="18" customHeight="1">
      <c r="A70" s="69"/>
    </row>
    <row r="71" spans="1:49" ht="18" customHeight="1">
      <c r="A71" s="69"/>
    </row>
    <row r="72" spans="1:49" ht="18" customHeight="1">
      <c r="A72" s="69"/>
    </row>
    <row r="73" spans="1:49" ht="18" customHeight="1">
      <c r="A73" s="69"/>
    </row>
    <row r="74" spans="1:49" ht="18" customHeight="1">
      <c r="A74" s="118"/>
    </row>
    <row r="75" spans="1:49" ht="18" customHeight="1">
      <c r="A75" s="118"/>
    </row>
    <row r="76" spans="1:49" ht="18" customHeight="1">
      <c r="A76" s="118"/>
    </row>
    <row r="77" spans="1:49" ht="18" customHeight="1">
      <c r="A77" s="118"/>
    </row>
    <row r="78" spans="1:49" ht="18" customHeight="1">
      <c r="A78" s="118"/>
    </row>
    <row r="79" spans="1:49" ht="18" customHeight="1">
      <c r="A79" s="118"/>
    </row>
    <row r="80" spans="1:49" ht="18" customHeight="1">
      <c r="A80" s="118"/>
    </row>
    <row r="81" spans="23:23" ht="18" customHeight="1">
      <c r="W81" s="63" ph="1"/>
    </row>
    <row r="102" spans="24:205" ht="18" customHeight="1">
      <c r="CO102" s="63" ph="1"/>
      <c r="CQ102" s="63" ph="1"/>
    </row>
    <row r="103" spans="24:205" ht="18" customHeight="1">
      <c r="CS103" s="63" ph="1"/>
      <c r="CV103" s="63" ph="1"/>
      <c r="CZ103" s="63" ph="1"/>
      <c r="DC103" s="63" ph="1"/>
      <c r="DF103" s="63" ph="1"/>
      <c r="DI103" s="63" ph="1"/>
      <c r="DM103" s="63" ph="1"/>
      <c r="DQ103" s="63" ph="1"/>
      <c r="DT103" s="63" ph="1"/>
      <c r="DU103" s="63" ph="1"/>
      <c r="DX103" s="63" ph="1"/>
      <c r="DY103" s="63" ph="1"/>
      <c r="DZ103" s="63" ph="1"/>
      <c r="EA103" s="63" ph="1"/>
      <c r="ED103" s="63" ph="1"/>
      <c r="EG103" s="63" ph="1"/>
      <c r="EK103" s="63" ph="1"/>
      <c r="EO103" s="63" ph="1"/>
      <c r="ER103" s="63" ph="1"/>
      <c r="ES103" s="63" ph="1"/>
      <c r="EV103" s="63" ph="1"/>
      <c r="EW103" s="63" ph="1"/>
      <c r="EX103" s="63" ph="1"/>
      <c r="EZ103" s="63" ph="1"/>
      <c r="FA103" s="63" ph="1"/>
      <c r="FD103" s="63" ph="1"/>
      <c r="FE103" s="63" ph="1"/>
      <c r="FF103" s="63" ph="1"/>
      <c r="FG103" s="63" ph="1"/>
      <c r="FH103" s="63" ph="1"/>
      <c r="FI103" s="63" ph="1"/>
      <c r="FJ103" s="63" ph="1"/>
      <c r="FK103" s="63" ph="1"/>
      <c r="FL103" s="63" ph="1"/>
      <c r="FM103" s="63" ph="1"/>
      <c r="FP103" s="63" ph="1"/>
      <c r="FS103" s="63" ph="1"/>
      <c r="FW103" s="63" ph="1"/>
      <c r="GA103" s="63" ph="1"/>
      <c r="GD103" s="63" ph="1"/>
      <c r="GE103" s="63" ph="1"/>
      <c r="GH103" s="63" ph="1"/>
      <c r="GI103" s="63" ph="1"/>
      <c r="GJ103" s="63" ph="1"/>
      <c r="GL103" s="63" ph="1"/>
      <c r="GM103" s="63" ph="1"/>
      <c r="GP103" s="63" ph="1"/>
      <c r="GQ103" s="63" ph="1"/>
      <c r="GR103" s="63" ph="1"/>
      <c r="GS103" s="63" ph="1"/>
      <c r="GT103" s="63" ph="1"/>
      <c r="GU103" s="63" ph="1"/>
      <c r="GV103" s="63" ph="1"/>
      <c r="GW103" s="63" ph="1"/>
    </row>
    <row r="109" spans="24:205" ht="18" customHeight="1">
      <c r="X109" s="63" ph="1"/>
    </row>
    <row r="132" spans="24:24" ht="18" customHeight="1">
      <c r="X132" s="63" ph="1"/>
    </row>
    <row r="133" spans="24:24" ht="18" customHeight="1">
      <c r="X133" s="63" ph="1"/>
    </row>
    <row r="134" spans="24:24" ht="18" customHeight="1">
      <c r="X134" s="63" ph="1"/>
    </row>
    <row r="135" spans="24:24" ht="18" customHeight="1">
      <c r="X135" s="63" ph="1"/>
    </row>
    <row r="136" spans="24:24" ht="18" customHeight="1">
      <c r="X136" s="63" ph="1"/>
    </row>
    <row r="137" spans="24:24" ht="18" customHeight="1">
      <c r="X137" s="63" ph="1"/>
    </row>
    <row r="138" spans="24:24" ht="18" customHeight="1">
      <c r="X138" s="63" ph="1"/>
    </row>
    <row r="139" spans="24:24" ht="18" customHeight="1">
      <c r="X139" s="63" ph="1"/>
    </row>
    <row r="140" spans="24:24" ht="18" customHeight="1">
      <c r="X140" s="63" ph="1"/>
    </row>
    <row r="141" spans="24:24" ht="18" customHeight="1">
      <c r="X141" s="63" ph="1"/>
    </row>
    <row r="142" spans="24:24" ht="18" customHeight="1">
      <c r="X142" s="63" ph="1"/>
    </row>
    <row r="143" spans="24:24" ht="18" customHeight="1">
      <c r="X143" s="63" ph="1"/>
    </row>
    <row r="144" spans="24:24" ht="18" customHeight="1">
      <c r="X144" s="63" ph="1"/>
    </row>
    <row r="145" spans="24:24" ht="18" customHeight="1">
      <c r="X145" s="63" ph="1"/>
    </row>
    <row r="146" spans="24:24" ht="18" customHeight="1">
      <c r="X146" s="63" ph="1"/>
    </row>
    <row r="147" spans="24:24" ht="18" customHeight="1">
      <c r="X147" s="63" ph="1"/>
    </row>
    <row r="148" spans="24:24" ht="18" customHeight="1">
      <c r="X148" s="63" ph="1"/>
    </row>
    <row r="149" spans="24:24" ht="18" customHeight="1">
      <c r="X149" s="63" ph="1"/>
    </row>
    <row r="150" spans="24:24" ht="18" customHeight="1">
      <c r="X150" s="63" ph="1"/>
    </row>
    <row r="151" spans="24:24" ht="18" customHeight="1">
      <c r="X151" s="63" ph="1"/>
    </row>
    <row r="152" spans="24:24" ht="18" customHeight="1">
      <c r="X152" s="63" ph="1"/>
    </row>
    <row r="153" spans="24:24" ht="18" customHeight="1">
      <c r="X153" s="63" ph="1"/>
    </row>
    <row r="154" spans="24:24" ht="18" customHeight="1">
      <c r="X154" s="63" ph="1"/>
    </row>
    <row r="155" spans="24:24" ht="18" customHeight="1">
      <c r="X155" s="63" ph="1"/>
    </row>
    <row r="156" spans="24:24" ht="18" customHeight="1">
      <c r="X156" s="63" ph="1"/>
    </row>
    <row r="157" spans="24:24" ht="18" customHeight="1">
      <c r="X157" s="63" ph="1"/>
    </row>
    <row r="158" spans="24:24" ht="18" customHeight="1">
      <c r="X158" s="63" ph="1"/>
    </row>
    <row r="159" spans="24:24" ht="18" customHeight="1">
      <c r="X159" s="63" ph="1"/>
    </row>
    <row r="160" spans="24:24" ht="18" customHeight="1">
      <c r="X160" s="63" ph="1"/>
    </row>
    <row r="161" spans="24:24" ht="18" customHeight="1">
      <c r="X161" s="63" ph="1"/>
    </row>
    <row r="162" spans="24:24" ht="18" customHeight="1">
      <c r="X162" s="63" ph="1"/>
    </row>
    <row r="163" spans="24:24" ht="18" customHeight="1">
      <c r="X163" s="63" ph="1"/>
    </row>
    <row r="164" spans="24:24" ht="18" customHeight="1">
      <c r="X164" s="63" ph="1"/>
    </row>
    <row r="165" spans="24:24" ht="18" customHeight="1">
      <c r="X165" s="63" ph="1"/>
    </row>
    <row r="166" spans="24:24" ht="18" customHeight="1">
      <c r="X166" s="63" ph="1"/>
    </row>
    <row r="167" spans="24:24" ht="18" customHeight="1">
      <c r="X167" s="63" ph="1"/>
    </row>
    <row r="168" spans="24:24" ht="18" customHeight="1">
      <c r="X168" s="63" ph="1"/>
    </row>
    <row r="169" spans="24:24" ht="18" customHeight="1">
      <c r="X169" s="63" ph="1"/>
    </row>
    <row r="170" spans="24:24" ht="18" customHeight="1">
      <c r="X170" s="63" ph="1"/>
    </row>
    <row r="171" spans="24:24" ht="18" customHeight="1">
      <c r="X171" s="63" ph="1"/>
    </row>
    <row r="172" spans="24:24" ht="18" customHeight="1">
      <c r="X172" s="63" ph="1"/>
    </row>
    <row r="173" spans="24:24" ht="18" customHeight="1">
      <c r="X173" s="63" ph="1"/>
    </row>
    <row r="174" spans="24:24" ht="18" customHeight="1">
      <c r="X174" s="63" ph="1"/>
    </row>
    <row r="175" spans="24:24" ht="18" customHeight="1">
      <c r="X175" s="63" ph="1"/>
    </row>
    <row r="176" spans="24:24" ht="18" customHeight="1">
      <c r="X176" s="63" ph="1"/>
    </row>
    <row r="177" spans="24:24" ht="18" customHeight="1">
      <c r="X177" s="63" ph="1"/>
    </row>
    <row r="178" spans="24:24" ht="18" customHeight="1">
      <c r="X178" s="63" ph="1"/>
    </row>
    <row r="179" spans="24:24" ht="18" customHeight="1">
      <c r="X179" s="63" ph="1"/>
    </row>
    <row r="180" spans="24:24" ht="18" customHeight="1">
      <c r="X180" s="63" ph="1"/>
    </row>
    <row r="181" spans="24:24" ht="18" customHeight="1">
      <c r="X181" s="63" ph="1"/>
    </row>
    <row r="182" spans="24:24" ht="18" customHeight="1">
      <c r="X182" s="63" ph="1"/>
    </row>
    <row r="183" spans="24:24" ht="18" customHeight="1">
      <c r="X183" s="63" ph="1"/>
    </row>
    <row r="184" spans="24:24" ht="18" customHeight="1">
      <c r="X184" s="63" ph="1"/>
    </row>
    <row r="185" spans="24:24" ht="18" customHeight="1">
      <c r="X185" s="63" ph="1"/>
    </row>
    <row r="186" spans="24:24" ht="18" customHeight="1">
      <c r="X186" s="63" ph="1"/>
    </row>
    <row r="187" spans="24:24" ht="18" customHeight="1">
      <c r="X187" s="63" ph="1"/>
    </row>
    <row r="188" spans="24:24" ht="18" customHeight="1">
      <c r="X188" s="63" ph="1"/>
    </row>
    <row r="189" spans="24:24" ht="18" customHeight="1">
      <c r="X189" s="63" ph="1"/>
    </row>
    <row r="190" spans="24:24" ht="18" customHeight="1">
      <c r="X190" s="63" ph="1"/>
    </row>
    <row r="191" spans="24:24" ht="18" customHeight="1">
      <c r="X191" s="63" ph="1"/>
    </row>
    <row r="192" spans="24:24" ht="18" customHeight="1">
      <c r="X192" s="63" ph="1"/>
    </row>
    <row r="193" spans="24:24" ht="18" customHeight="1">
      <c r="X193" s="63" ph="1"/>
    </row>
    <row r="194" spans="24:24" ht="18" customHeight="1">
      <c r="X194" s="63" ph="1"/>
    </row>
    <row r="195" spans="24:24" ht="18" customHeight="1">
      <c r="X195" s="63" ph="1"/>
    </row>
    <row r="196" spans="24:24" ht="18" customHeight="1">
      <c r="X196" s="63" ph="1"/>
    </row>
    <row r="197" spans="24:24" ht="18" customHeight="1">
      <c r="X197" s="63" ph="1"/>
    </row>
    <row r="198" spans="24:24" ht="18" customHeight="1">
      <c r="X198" s="63" ph="1"/>
    </row>
    <row r="199" spans="24:24" ht="18" customHeight="1">
      <c r="X199" s="63" ph="1"/>
    </row>
    <row r="200" spans="24:24" ht="18" customHeight="1">
      <c r="X200" s="63" ph="1"/>
    </row>
    <row r="201" spans="24:24" ht="18" customHeight="1">
      <c r="X201" s="63" ph="1"/>
    </row>
    <row r="202" spans="24:24" ht="18" customHeight="1">
      <c r="X202" s="63" ph="1"/>
    </row>
    <row r="203" spans="24:24" ht="18" customHeight="1">
      <c r="X203" s="63" ph="1"/>
    </row>
  </sheetData>
  <sheetProtection algorithmName="SHA-512" hashValue="Q9C2FAUC09WAAsO86d+7cLS++2FVqZH19ccdfs1bpvpUKR1XACcvrkiHUQJ+Oh9L552NyAvx/EDpr6OdCE3LRQ==" saltValue="Epm8QSsS0vNJID7UchgOuA==" spinCount="100000" sheet="1" objects="1" scenarios="1" formatCells="0" selectLockedCells="1"/>
  <mergeCells count="231">
    <mergeCell ref="M44:P44"/>
    <mergeCell ref="A44:H44"/>
    <mergeCell ref="A45:H45"/>
    <mergeCell ref="I45:L45"/>
    <mergeCell ref="M45:P45"/>
    <mergeCell ref="I44:L44"/>
    <mergeCell ref="Y32:AB32"/>
    <mergeCell ref="AC32:AF32"/>
    <mergeCell ref="AG32:AJ32"/>
    <mergeCell ref="AK32:AN32"/>
    <mergeCell ref="AO32:AR32"/>
    <mergeCell ref="AS32:AV32"/>
    <mergeCell ref="AC31:AF31"/>
    <mergeCell ref="AG31:AJ31"/>
    <mergeCell ref="AK31:AN31"/>
    <mergeCell ref="AO31:AR31"/>
    <mergeCell ref="AS31:AV31"/>
    <mergeCell ref="A32:H32"/>
    <mergeCell ref="I32:L32"/>
    <mergeCell ref="M32:O32"/>
    <mergeCell ref="Q32:S32"/>
    <mergeCell ref="U32:X32"/>
    <mergeCell ref="A31:H31"/>
    <mergeCell ref="I31:L31"/>
    <mergeCell ref="M31:O31"/>
    <mergeCell ref="Q31:T31"/>
    <mergeCell ref="U31:X31"/>
    <mergeCell ref="Y31:AB31"/>
    <mergeCell ref="Q29:S29"/>
    <mergeCell ref="U29:X29"/>
    <mergeCell ref="A30:B30"/>
    <mergeCell ref="C30:H30"/>
    <mergeCell ref="I30:L30"/>
    <mergeCell ref="M30:O30"/>
    <mergeCell ref="Q30:S30"/>
    <mergeCell ref="U30:X30"/>
    <mergeCell ref="A29:B29"/>
    <mergeCell ref="C29:D29"/>
    <mergeCell ref="E29:F29"/>
    <mergeCell ref="G29:H29"/>
    <mergeCell ref="I29:L29"/>
    <mergeCell ref="M29:O29"/>
    <mergeCell ref="E28:F28"/>
    <mergeCell ref="G28:H28"/>
    <mergeCell ref="I28:L28"/>
    <mergeCell ref="M28:O28"/>
    <mergeCell ref="Q28:S28"/>
    <mergeCell ref="U28:W28"/>
    <mergeCell ref="A27:B27"/>
    <mergeCell ref="C27:D27"/>
    <mergeCell ref="E27:F27"/>
    <mergeCell ref="G27:H27"/>
    <mergeCell ref="I27:L27"/>
    <mergeCell ref="M27:O27"/>
    <mergeCell ref="Y24:AA30"/>
    <mergeCell ref="AB24:AB30"/>
    <mergeCell ref="AC24:AE30"/>
    <mergeCell ref="AF24:AF30"/>
    <mergeCell ref="Q25:S25"/>
    <mergeCell ref="U25:X25"/>
    <mergeCell ref="Q26:S26"/>
    <mergeCell ref="U26:X26"/>
    <mergeCell ref="A26:B26"/>
    <mergeCell ref="C26:D26"/>
    <mergeCell ref="E26:F26"/>
    <mergeCell ref="G26:H26"/>
    <mergeCell ref="I26:L26"/>
    <mergeCell ref="M26:O26"/>
    <mergeCell ref="A25:B25"/>
    <mergeCell ref="C25:D25"/>
    <mergeCell ref="E25:F25"/>
    <mergeCell ref="G25:H25"/>
    <mergeCell ref="I25:L25"/>
    <mergeCell ref="M25:O25"/>
    <mergeCell ref="Q27:S27"/>
    <mergeCell ref="U27:X27"/>
    <mergeCell ref="A28:B28"/>
    <mergeCell ref="C28:D28"/>
    <mergeCell ref="A24:B24"/>
    <mergeCell ref="C24:D24"/>
    <mergeCell ref="E24:F24"/>
    <mergeCell ref="G24:H24"/>
    <mergeCell ref="I24:L24"/>
    <mergeCell ref="M24:O24"/>
    <mergeCell ref="Q22:S22"/>
    <mergeCell ref="U22:X23"/>
    <mergeCell ref="A23:B23"/>
    <mergeCell ref="C23:D23"/>
    <mergeCell ref="E23:F23"/>
    <mergeCell ref="G23:H23"/>
    <mergeCell ref="I23:L23"/>
    <mergeCell ref="M23:O23"/>
    <mergeCell ref="Q23:S23"/>
    <mergeCell ref="A22:B22"/>
    <mergeCell ref="C22:D22"/>
    <mergeCell ref="E22:F22"/>
    <mergeCell ref="G22:H22"/>
    <mergeCell ref="I22:L22"/>
    <mergeCell ref="M22:O22"/>
    <mergeCell ref="Q24:S24"/>
    <mergeCell ref="U24:W24"/>
    <mergeCell ref="Q20:S20"/>
    <mergeCell ref="U20:X20"/>
    <mergeCell ref="A21:B21"/>
    <mergeCell ref="C21:D21"/>
    <mergeCell ref="E21:F21"/>
    <mergeCell ref="G21:H21"/>
    <mergeCell ref="I21:L21"/>
    <mergeCell ref="M21:O21"/>
    <mergeCell ref="Q21:S21"/>
    <mergeCell ref="U21:X21"/>
    <mergeCell ref="A20:B20"/>
    <mergeCell ref="C20:D20"/>
    <mergeCell ref="E20:F20"/>
    <mergeCell ref="G20:H20"/>
    <mergeCell ref="I20:L20"/>
    <mergeCell ref="M20:O20"/>
    <mergeCell ref="Q18:S18"/>
    <mergeCell ref="U18:X18"/>
    <mergeCell ref="A19:B19"/>
    <mergeCell ref="C19:D19"/>
    <mergeCell ref="E19:F19"/>
    <mergeCell ref="G19:H19"/>
    <mergeCell ref="I19:L19"/>
    <mergeCell ref="M19:O19"/>
    <mergeCell ref="Q19:S19"/>
    <mergeCell ref="U19:W19"/>
    <mergeCell ref="AS15:AU30"/>
    <mergeCell ref="AV15:AV30"/>
    <mergeCell ref="U16:X16"/>
    <mergeCell ref="U17:X17"/>
    <mergeCell ref="A18:B18"/>
    <mergeCell ref="C18:D18"/>
    <mergeCell ref="E18:F18"/>
    <mergeCell ref="G18:H18"/>
    <mergeCell ref="I18:L18"/>
    <mergeCell ref="M18:O18"/>
    <mergeCell ref="AG15:AI30"/>
    <mergeCell ref="AJ15:AJ30"/>
    <mergeCell ref="AK15:AM30"/>
    <mergeCell ref="AN15:AN30"/>
    <mergeCell ref="AO15:AQ23"/>
    <mergeCell ref="AR15:AR23"/>
    <mergeCell ref="AO24:AQ30"/>
    <mergeCell ref="AR24:AR30"/>
    <mergeCell ref="T15:T17"/>
    <mergeCell ref="U15:W15"/>
    <mergeCell ref="Y15:AA23"/>
    <mergeCell ref="AB15:AB23"/>
    <mergeCell ref="AC15:AE23"/>
    <mergeCell ref="AF15:AF23"/>
    <mergeCell ref="A15:B17"/>
    <mergeCell ref="C15:D17"/>
    <mergeCell ref="E15:F17"/>
    <mergeCell ref="G15:H17"/>
    <mergeCell ref="I15:L17"/>
    <mergeCell ref="M15:O17"/>
    <mergeCell ref="P15:P17"/>
    <mergeCell ref="Q15:S17"/>
    <mergeCell ref="A14:B14"/>
    <mergeCell ref="C14:D14"/>
    <mergeCell ref="E14:F14"/>
    <mergeCell ref="G14:H14"/>
    <mergeCell ref="I14:K14"/>
    <mergeCell ref="M14:O14"/>
    <mergeCell ref="A13:B13"/>
    <mergeCell ref="C13:D13"/>
    <mergeCell ref="E13:F13"/>
    <mergeCell ref="G13:H13"/>
    <mergeCell ref="I13:K13"/>
    <mergeCell ref="M13:O13"/>
    <mergeCell ref="A12:B12"/>
    <mergeCell ref="C12:D12"/>
    <mergeCell ref="E12:F12"/>
    <mergeCell ref="G12:H12"/>
    <mergeCell ref="I12:K12"/>
    <mergeCell ref="M12:O12"/>
    <mergeCell ref="AG10:AI14"/>
    <mergeCell ref="AJ10:AJ14"/>
    <mergeCell ref="AK10:AM14"/>
    <mergeCell ref="AN10:AN14"/>
    <mergeCell ref="AO10:AQ14"/>
    <mergeCell ref="AR10:AR14"/>
    <mergeCell ref="Q10:S10"/>
    <mergeCell ref="U10:X10"/>
    <mergeCell ref="Y10:AA14"/>
    <mergeCell ref="AB10:AB14"/>
    <mergeCell ref="AC10:AE14"/>
    <mergeCell ref="AF10:AF14"/>
    <mergeCell ref="Q12:S12"/>
    <mergeCell ref="U12:X12"/>
    <mergeCell ref="Q14:S14"/>
    <mergeCell ref="U14:X14"/>
    <mergeCell ref="Q13:S13"/>
    <mergeCell ref="U13:X13"/>
    <mergeCell ref="A10:B10"/>
    <mergeCell ref="C10:D10"/>
    <mergeCell ref="E10:F10"/>
    <mergeCell ref="G10:H10"/>
    <mergeCell ref="I10:K10"/>
    <mergeCell ref="M10:O10"/>
    <mergeCell ref="AK8:AN9"/>
    <mergeCell ref="A7:H9"/>
    <mergeCell ref="I7:P7"/>
    <mergeCell ref="Q7:AV7"/>
    <mergeCell ref="I8:L9"/>
    <mergeCell ref="M8:P9"/>
    <mergeCell ref="AS10:AU14"/>
    <mergeCell ref="AV10:AV14"/>
    <mergeCell ref="A11:B11"/>
    <mergeCell ref="C11:D11"/>
    <mergeCell ref="E11:F11"/>
    <mergeCell ref="G11:H11"/>
    <mergeCell ref="I11:K11"/>
    <mergeCell ref="M11:O11"/>
    <mergeCell ref="Q11:S11"/>
    <mergeCell ref="U11:W11"/>
    <mergeCell ref="AO8:AR8"/>
    <mergeCell ref="AS8:AV8"/>
    <mergeCell ref="Q9:T9"/>
    <mergeCell ref="U9:X9"/>
    <mergeCell ref="Y9:AB9"/>
    <mergeCell ref="AC9:AF9"/>
    <mergeCell ref="AG9:AJ9"/>
    <mergeCell ref="AO9:AR9"/>
    <mergeCell ref="AS9:AV9"/>
    <mergeCell ref="Q8:T8"/>
    <mergeCell ref="U8:X8"/>
    <mergeCell ref="Y8:AB8"/>
    <mergeCell ref="AC8:AF8"/>
    <mergeCell ref="AG8:AJ8"/>
  </mergeCells>
  <phoneticPr fontId="1"/>
  <pageMargins left="0.7" right="0.7" top="0.75" bottom="0.75" header="0.3" footer="0.3"/>
  <pageSetup paperSize="9" scale="59"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EE486-05F7-42E9-915A-7F2458E7D50D}">
  <sheetPr codeName="Sheet2"/>
  <dimension ref="A1:BH35"/>
  <sheetViews>
    <sheetView showGridLines="0" showRowColHeaders="0" zoomScale="80" zoomScaleNormal="80" workbookViewId="0">
      <selection activeCell="Y18" sqref="Y18:AA24"/>
    </sheetView>
  </sheetViews>
  <sheetFormatPr defaultColWidth="8.83203125" defaultRowHeight="18"/>
  <cols>
    <col min="1" max="1" width="3.08203125" style="2" customWidth="1"/>
    <col min="2" max="2" width="4.08203125" style="2" customWidth="1"/>
    <col min="3" max="5" width="3.08203125" style="2" customWidth="1"/>
    <col min="6" max="6" width="4.08203125" style="2" customWidth="1"/>
    <col min="7" max="8" width="3.08203125" style="2" customWidth="1"/>
    <col min="9" max="9" width="3.08203125" style="136" customWidth="1"/>
    <col min="10" max="48" width="3.08203125" style="2" customWidth="1"/>
    <col min="49" max="16384" width="8.83203125" style="2"/>
  </cols>
  <sheetData>
    <row r="1" spans="1:60" s="63" customFormat="1" ht="30" customHeight="1">
      <c r="A1" s="58" t="s">
        <v>38</v>
      </c>
      <c r="B1" s="59"/>
      <c r="C1" s="60"/>
      <c r="D1" s="60"/>
      <c r="E1" s="60"/>
      <c r="F1" s="60"/>
      <c r="G1" s="60"/>
      <c r="H1" s="60"/>
      <c r="I1" s="60"/>
      <c r="J1" s="60"/>
      <c r="K1" s="60"/>
      <c r="L1" s="60"/>
      <c r="M1" s="59"/>
      <c r="N1" s="59"/>
      <c r="O1" s="59"/>
      <c r="P1" s="59"/>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1"/>
      <c r="AR1" s="61"/>
      <c r="AS1" s="61"/>
      <c r="AT1" s="61"/>
      <c r="AU1" s="61"/>
      <c r="AV1" s="62" t="s">
        <v>39</v>
      </c>
      <c r="AZ1" s="64"/>
      <c r="BA1" s="64"/>
      <c r="BB1" s="64"/>
    </row>
    <row r="2" spans="1:60" ht="22.75" customHeight="1">
      <c r="A2" s="452" t="s">
        <v>101</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row>
    <row r="3" spans="1:60">
      <c r="A3" s="251" t="s">
        <v>44</v>
      </c>
      <c r="B3" s="252"/>
      <c r="C3" s="252"/>
      <c r="D3" s="252"/>
      <c r="E3" s="252"/>
      <c r="F3" s="252"/>
      <c r="G3" s="252"/>
      <c r="H3" s="253"/>
      <c r="I3" s="260" t="s">
        <v>45</v>
      </c>
      <c r="J3" s="261"/>
      <c r="K3" s="261"/>
      <c r="L3" s="261"/>
      <c r="M3" s="261"/>
      <c r="N3" s="261"/>
      <c r="O3" s="261"/>
      <c r="P3" s="262"/>
      <c r="Q3" s="399" t="s">
        <v>46</v>
      </c>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1"/>
    </row>
    <row r="4" spans="1:60" ht="31" customHeight="1">
      <c r="A4" s="254"/>
      <c r="B4" s="255"/>
      <c r="C4" s="255"/>
      <c r="D4" s="255"/>
      <c r="E4" s="255"/>
      <c r="F4" s="255"/>
      <c r="G4" s="255"/>
      <c r="H4" s="256"/>
      <c r="I4" s="266" t="s">
        <v>47</v>
      </c>
      <c r="J4" s="267"/>
      <c r="K4" s="267"/>
      <c r="L4" s="268"/>
      <c r="M4" s="272" t="s">
        <v>48</v>
      </c>
      <c r="N4" s="273"/>
      <c r="O4" s="273"/>
      <c r="P4" s="274"/>
      <c r="Q4" s="402" t="s">
        <v>49</v>
      </c>
      <c r="R4" s="403"/>
      <c r="S4" s="403"/>
      <c r="T4" s="403"/>
      <c r="U4" s="404" t="s">
        <v>50</v>
      </c>
      <c r="V4" s="403"/>
      <c r="W4" s="403"/>
      <c r="X4" s="405"/>
      <c r="Y4" s="404" t="s">
        <v>51</v>
      </c>
      <c r="Z4" s="403"/>
      <c r="AA4" s="403"/>
      <c r="AB4" s="405"/>
      <c r="AC4" s="406" t="s">
        <v>52</v>
      </c>
      <c r="AD4" s="407"/>
      <c r="AE4" s="407"/>
      <c r="AF4" s="408"/>
      <c r="AG4" s="404" t="s">
        <v>53</v>
      </c>
      <c r="AH4" s="403"/>
      <c r="AI4" s="403"/>
      <c r="AJ4" s="405"/>
      <c r="AK4" s="242" t="s">
        <v>54</v>
      </c>
      <c r="AL4" s="241"/>
      <c r="AM4" s="241"/>
      <c r="AN4" s="243"/>
      <c r="AO4" s="409" t="s">
        <v>55</v>
      </c>
      <c r="AP4" s="410"/>
      <c r="AQ4" s="410"/>
      <c r="AR4" s="411"/>
      <c r="AS4" s="242" t="s">
        <v>56</v>
      </c>
      <c r="AT4" s="241"/>
      <c r="AU4" s="241"/>
      <c r="AV4" s="301"/>
    </row>
    <row r="5" spans="1:60" ht="18.5" thickBot="1">
      <c r="A5" s="257"/>
      <c r="B5" s="258"/>
      <c r="C5" s="258"/>
      <c r="D5" s="258"/>
      <c r="E5" s="258"/>
      <c r="F5" s="258"/>
      <c r="G5" s="258"/>
      <c r="H5" s="259"/>
      <c r="I5" s="269"/>
      <c r="J5" s="270"/>
      <c r="K5" s="270"/>
      <c r="L5" s="271"/>
      <c r="M5" s="275"/>
      <c r="N5" s="276"/>
      <c r="O5" s="276"/>
      <c r="P5" s="277"/>
      <c r="Q5" s="412" t="s">
        <v>57</v>
      </c>
      <c r="R5" s="413"/>
      <c r="S5" s="413"/>
      <c r="T5" s="413"/>
      <c r="U5" s="414" t="s">
        <v>58</v>
      </c>
      <c r="V5" s="413"/>
      <c r="W5" s="413"/>
      <c r="X5" s="415"/>
      <c r="Y5" s="414" t="s">
        <v>57</v>
      </c>
      <c r="Z5" s="413"/>
      <c r="AA5" s="413"/>
      <c r="AB5" s="415"/>
      <c r="AC5" s="416" t="s">
        <v>59</v>
      </c>
      <c r="AD5" s="417"/>
      <c r="AE5" s="417"/>
      <c r="AF5" s="418"/>
      <c r="AG5" s="414" t="s">
        <v>60</v>
      </c>
      <c r="AH5" s="413"/>
      <c r="AI5" s="413"/>
      <c r="AJ5" s="415"/>
      <c r="AK5" s="234"/>
      <c r="AL5" s="233"/>
      <c r="AM5" s="233"/>
      <c r="AN5" s="235"/>
      <c r="AO5" s="419" t="s">
        <v>61</v>
      </c>
      <c r="AP5" s="420"/>
      <c r="AQ5" s="420"/>
      <c r="AR5" s="421"/>
      <c r="AS5" s="234" t="s">
        <v>62</v>
      </c>
      <c r="AT5" s="233"/>
      <c r="AU5" s="233"/>
      <c r="AV5" s="239"/>
    </row>
    <row r="6" spans="1:60" ht="18.5" thickTop="1">
      <c r="A6" s="244">
        <v>0</v>
      </c>
      <c r="B6" s="245"/>
      <c r="C6" s="246"/>
      <c r="D6" s="246"/>
      <c r="E6" s="245">
        <v>100</v>
      </c>
      <c r="F6" s="245"/>
      <c r="G6" s="246" t="s">
        <v>63</v>
      </c>
      <c r="H6" s="247"/>
      <c r="I6" s="248">
        <v>21000</v>
      </c>
      <c r="J6" s="249"/>
      <c r="K6" s="249"/>
      <c r="L6" s="73" t="s">
        <v>64</v>
      </c>
      <c r="M6" s="250">
        <v>30000</v>
      </c>
      <c r="N6" s="249"/>
      <c r="O6" s="249"/>
      <c r="P6" s="74" t="s">
        <v>64</v>
      </c>
      <c r="Q6" s="424">
        <v>36000</v>
      </c>
      <c r="R6" s="425"/>
      <c r="S6" s="425"/>
      <c r="T6" s="126" t="s">
        <v>64</v>
      </c>
      <c r="U6" s="424">
        <v>80000</v>
      </c>
      <c r="V6" s="425"/>
      <c r="W6" s="425"/>
      <c r="X6" s="430" t="s">
        <v>64</v>
      </c>
      <c r="Y6" s="424">
        <v>48000</v>
      </c>
      <c r="Z6" s="425"/>
      <c r="AA6" s="425"/>
      <c r="AB6" s="430" t="s">
        <v>64</v>
      </c>
      <c r="AC6" s="278">
        <v>48000</v>
      </c>
      <c r="AD6" s="279"/>
      <c r="AE6" s="279"/>
      <c r="AF6" s="302" t="s">
        <v>64</v>
      </c>
      <c r="AG6" s="424">
        <v>10000</v>
      </c>
      <c r="AH6" s="425"/>
      <c r="AI6" s="425"/>
      <c r="AJ6" s="430" t="s">
        <v>64</v>
      </c>
      <c r="AK6" s="278">
        <v>12000</v>
      </c>
      <c r="AL6" s="279"/>
      <c r="AM6" s="279"/>
      <c r="AN6" s="302" t="s">
        <v>64</v>
      </c>
      <c r="AO6" s="278">
        <v>48000</v>
      </c>
      <c r="AP6" s="279"/>
      <c r="AQ6" s="279"/>
      <c r="AR6" s="302" t="s">
        <v>64</v>
      </c>
      <c r="AS6" s="278">
        <v>10000</v>
      </c>
      <c r="AT6" s="279"/>
      <c r="AU6" s="279"/>
      <c r="AV6" s="284" t="s">
        <v>64</v>
      </c>
    </row>
    <row r="7" spans="1:60">
      <c r="A7" s="287">
        <v>100.001</v>
      </c>
      <c r="B7" s="288"/>
      <c r="C7" s="289" t="s">
        <v>65</v>
      </c>
      <c r="D7" s="289"/>
      <c r="E7" s="288">
        <v>200</v>
      </c>
      <c r="F7" s="288"/>
      <c r="G7" s="289" t="s">
        <v>63</v>
      </c>
      <c r="H7" s="290"/>
      <c r="I7" s="291">
        <v>30000</v>
      </c>
      <c r="J7" s="292"/>
      <c r="K7" s="292"/>
      <c r="L7" s="73" t="s">
        <v>64</v>
      </c>
      <c r="M7" s="293">
        <v>43000</v>
      </c>
      <c r="N7" s="292"/>
      <c r="O7" s="292"/>
      <c r="P7" s="83" t="s">
        <v>64</v>
      </c>
      <c r="Q7" s="422">
        <v>36000</v>
      </c>
      <c r="R7" s="423"/>
      <c r="S7" s="423"/>
      <c r="T7" s="127" t="s">
        <v>64</v>
      </c>
      <c r="U7" s="426"/>
      <c r="V7" s="427"/>
      <c r="W7" s="427"/>
      <c r="X7" s="431"/>
      <c r="Y7" s="426"/>
      <c r="Z7" s="427"/>
      <c r="AA7" s="427"/>
      <c r="AB7" s="431"/>
      <c r="AC7" s="280"/>
      <c r="AD7" s="281"/>
      <c r="AE7" s="281"/>
      <c r="AF7" s="303"/>
      <c r="AG7" s="426"/>
      <c r="AH7" s="427"/>
      <c r="AI7" s="427"/>
      <c r="AJ7" s="431"/>
      <c r="AK7" s="280"/>
      <c r="AL7" s="281"/>
      <c r="AM7" s="281"/>
      <c r="AN7" s="303"/>
      <c r="AO7" s="280"/>
      <c r="AP7" s="281"/>
      <c r="AQ7" s="281"/>
      <c r="AR7" s="303"/>
      <c r="AS7" s="280"/>
      <c r="AT7" s="281"/>
      <c r="AU7" s="281"/>
      <c r="AV7" s="285"/>
    </row>
    <row r="8" spans="1:60">
      <c r="A8" s="287">
        <v>200.001</v>
      </c>
      <c r="B8" s="288"/>
      <c r="C8" s="289" t="s">
        <v>65</v>
      </c>
      <c r="D8" s="289"/>
      <c r="E8" s="288">
        <v>300</v>
      </c>
      <c r="F8" s="288"/>
      <c r="G8" s="289" t="s">
        <v>63</v>
      </c>
      <c r="H8" s="290"/>
      <c r="I8" s="291">
        <v>42000</v>
      </c>
      <c r="J8" s="292"/>
      <c r="K8" s="292"/>
      <c r="L8" s="73" t="s">
        <v>64</v>
      </c>
      <c r="M8" s="293">
        <v>57000</v>
      </c>
      <c r="N8" s="292"/>
      <c r="O8" s="292"/>
      <c r="P8" s="83" t="s">
        <v>64</v>
      </c>
      <c r="Q8" s="422">
        <v>41000</v>
      </c>
      <c r="R8" s="423"/>
      <c r="S8" s="423"/>
      <c r="T8" s="127" t="s">
        <v>64</v>
      </c>
      <c r="U8" s="426"/>
      <c r="V8" s="427"/>
      <c r="W8" s="427"/>
      <c r="X8" s="431"/>
      <c r="Y8" s="426"/>
      <c r="Z8" s="427"/>
      <c r="AA8" s="427"/>
      <c r="AB8" s="431"/>
      <c r="AC8" s="280"/>
      <c r="AD8" s="281"/>
      <c r="AE8" s="281"/>
      <c r="AF8" s="303"/>
      <c r="AG8" s="426"/>
      <c r="AH8" s="427"/>
      <c r="AI8" s="427"/>
      <c r="AJ8" s="431"/>
      <c r="AK8" s="280"/>
      <c r="AL8" s="281"/>
      <c r="AM8" s="281"/>
      <c r="AN8" s="303"/>
      <c r="AO8" s="280"/>
      <c r="AP8" s="281"/>
      <c r="AQ8" s="281"/>
      <c r="AR8" s="303"/>
      <c r="AS8" s="280"/>
      <c r="AT8" s="281"/>
      <c r="AU8" s="281"/>
      <c r="AV8" s="285"/>
    </row>
    <row r="9" spans="1:60">
      <c r="A9" s="287">
        <v>300.00099999999998</v>
      </c>
      <c r="B9" s="288"/>
      <c r="C9" s="289" t="s">
        <v>65</v>
      </c>
      <c r="D9" s="289"/>
      <c r="E9" s="288">
        <v>500</v>
      </c>
      <c r="F9" s="288"/>
      <c r="G9" s="289" t="s">
        <v>63</v>
      </c>
      <c r="H9" s="290"/>
      <c r="I9" s="291">
        <v>52000</v>
      </c>
      <c r="J9" s="292"/>
      <c r="K9" s="292"/>
      <c r="L9" s="73" t="s">
        <v>64</v>
      </c>
      <c r="M9" s="293">
        <v>71000</v>
      </c>
      <c r="N9" s="292"/>
      <c r="O9" s="292"/>
      <c r="P9" s="83" t="s">
        <v>64</v>
      </c>
      <c r="Q9" s="422">
        <v>49000</v>
      </c>
      <c r="R9" s="423"/>
      <c r="S9" s="423"/>
      <c r="T9" s="127" t="s">
        <v>64</v>
      </c>
      <c r="U9" s="426"/>
      <c r="V9" s="427"/>
      <c r="W9" s="427"/>
      <c r="X9" s="431"/>
      <c r="Y9" s="426"/>
      <c r="Z9" s="427"/>
      <c r="AA9" s="427"/>
      <c r="AB9" s="431"/>
      <c r="AC9" s="280"/>
      <c r="AD9" s="281"/>
      <c r="AE9" s="281"/>
      <c r="AF9" s="303"/>
      <c r="AG9" s="426"/>
      <c r="AH9" s="427"/>
      <c r="AI9" s="427"/>
      <c r="AJ9" s="431"/>
      <c r="AK9" s="280"/>
      <c r="AL9" s="281"/>
      <c r="AM9" s="281"/>
      <c r="AN9" s="303"/>
      <c r="AO9" s="280"/>
      <c r="AP9" s="281"/>
      <c r="AQ9" s="281"/>
      <c r="AR9" s="303"/>
      <c r="AS9" s="280"/>
      <c r="AT9" s="281"/>
      <c r="AU9" s="281"/>
      <c r="AV9" s="285"/>
    </row>
    <row r="10" spans="1:60">
      <c r="A10" s="287">
        <v>500.00099999999998</v>
      </c>
      <c r="B10" s="288"/>
      <c r="C10" s="289" t="s">
        <v>65</v>
      </c>
      <c r="D10" s="289"/>
      <c r="E10" s="288">
        <v>1000</v>
      </c>
      <c r="F10" s="288"/>
      <c r="G10" s="289" t="s">
        <v>63</v>
      </c>
      <c r="H10" s="290"/>
      <c r="I10" s="291">
        <v>72000</v>
      </c>
      <c r="J10" s="292"/>
      <c r="K10" s="292"/>
      <c r="L10" s="91" t="s">
        <v>64</v>
      </c>
      <c r="M10" s="293">
        <v>96000</v>
      </c>
      <c r="N10" s="292"/>
      <c r="O10" s="292"/>
      <c r="P10" s="83" t="s">
        <v>64</v>
      </c>
      <c r="Q10" s="422">
        <v>64000</v>
      </c>
      <c r="R10" s="423"/>
      <c r="S10" s="423"/>
      <c r="T10" s="127" t="s">
        <v>64</v>
      </c>
      <c r="U10" s="428"/>
      <c r="V10" s="429"/>
      <c r="W10" s="429"/>
      <c r="X10" s="432"/>
      <c r="Y10" s="428"/>
      <c r="Z10" s="429"/>
      <c r="AA10" s="429"/>
      <c r="AB10" s="432"/>
      <c r="AC10" s="282"/>
      <c r="AD10" s="283"/>
      <c r="AE10" s="283"/>
      <c r="AF10" s="304"/>
      <c r="AG10" s="428"/>
      <c r="AH10" s="429"/>
      <c r="AI10" s="429"/>
      <c r="AJ10" s="432"/>
      <c r="AK10" s="282"/>
      <c r="AL10" s="283"/>
      <c r="AM10" s="283"/>
      <c r="AN10" s="304"/>
      <c r="AO10" s="282"/>
      <c r="AP10" s="283"/>
      <c r="AQ10" s="283"/>
      <c r="AR10" s="304"/>
      <c r="AS10" s="282"/>
      <c r="AT10" s="283"/>
      <c r="AU10" s="283"/>
      <c r="AV10" s="286"/>
    </row>
    <row r="11" spans="1:60">
      <c r="A11" s="287">
        <v>1000.001</v>
      </c>
      <c r="B11" s="288"/>
      <c r="C11" s="289" t="s">
        <v>65</v>
      </c>
      <c r="D11" s="289"/>
      <c r="E11" s="288">
        <v>2000</v>
      </c>
      <c r="F11" s="288"/>
      <c r="G11" s="289" t="s">
        <v>63</v>
      </c>
      <c r="H11" s="290"/>
      <c r="I11" s="352" t="s">
        <v>66</v>
      </c>
      <c r="J11" s="353"/>
      <c r="K11" s="353"/>
      <c r="L11" s="354"/>
      <c r="M11" s="293">
        <v>140000</v>
      </c>
      <c r="N11" s="292"/>
      <c r="O11" s="292"/>
      <c r="P11" s="83" t="s">
        <v>64</v>
      </c>
      <c r="Q11" s="422">
        <v>100000</v>
      </c>
      <c r="R11" s="423"/>
      <c r="S11" s="423"/>
      <c r="T11" s="127" t="s">
        <v>64</v>
      </c>
      <c r="U11" s="422">
        <v>110000</v>
      </c>
      <c r="V11" s="423"/>
      <c r="W11" s="423"/>
      <c r="X11" s="128" t="s">
        <v>64</v>
      </c>
      <c r="Y11" s="433">
        <v>84000</v>
      </c>
      <c r="Z11" s="434"/>
      <c r="AA11" s="434"/>
      <c r="AB11" s="435" t="s">
        <v>64</v>
      </c>
      <c r="AC11" s="347">
        <v>84000</v>
      </c>
      <c r="AD11" s="344"/>
      <c r="AE11" s="344"/>
      <c r="AF11" s="355" t="s">
        <v>64</v>
      </c>
      <c r="AG11" s="433">
        <v>20000</v>
      </c>
      <c r="AH11" s="434"/>
      <c r="AI11" s="434"/>
      <c r="AJ11" s="435" t="s">
        <v>64</v>
      </c>
      <c r="AK11" s="347">
        <v>24000</v>
      </c>
      <c r="AL11" s="344"/>
      <c r="AM11" s="344"/>
      <c r="AN11" s="355" t="s">
        <v>64</v>
      </c>
      <c r="AO11" s="347">
        <v>84000</v>
      </c>
      <c r="AP11" s="344"/>
      <c r="AQ11" s="344"/>
      <c r="AR11" s="355" t="s">
        <v>64</v>
      </c>
      <c r="AS11" s="347">
        <v>20000</v>
      </c>
      <c r="AT11" s="344"/>
      <c r="AU11" s="344"/>
      <c r="AV11" s="350" t="s">
        <v>64</v>
      </c>
      <c r="BD11" s="129"/>
      <c r="BE11" s="130"/>
      <c r="BF11" s="130"/>
      <c r="BG11" s="130"/>
      <c r="BH11" s="131"/>
    </row>
    <row r="12" spans="1:60">
      <c r="A12" s="287">
        <v>2000.001</v>
      </c>
      <c r="B12" s="288"/>
      <c r="C12" s="289" t="s">
        <v>65</v>
      </c>
      <c r="D12" s="289"/>
      <c r="E12" s="288">
        <v>3000</v>
      </c>
      <c r="F12" s="288"/>
      <c r="G12" s="289" t="s">
        <v>63</v>
      </c>
      <c r="H12" s="290"/>
      <c r="I12" s="352" t="s">
        <v>66</v>
      </c>
      <c r="J12" s="353"/>
      <c r="K12" s="353"/>
      <c r="L12" s="354"/>
      <c r="M12" s="293">
        <v>180000</v>
      </c>
      <c r="N12" s="292"/>
      <c r="O12" s="292"/>
      <c r="P12" s="83" t="s">
        <v>64</v>
      </c>
      <c r="Q12" s="422">
        <v>140000</v>
      </c>
      <c r="R12" s="423"/>
      <c r="S12" s="423"/>
      <c r="T12" s="127" t="s">
        <v>64</v>
      </c>
      <c r="U12" s="433">
        <v>130000</v>
      </c>
      <c r="V12" s="434"/>
      <c r="W12" s="434"/>
      <c r="X12" s="435" t="s">
        <v>64</v>
      </c>
      <c r="Y12" s="426"/>
      <c r="Z12" s="427"/>
      <c r="AA12" s="427"/>
      <c r="AB12" s="431"/>
      <c r="AC12" s="280"/>
      <c r="AD12" s="281"/>
      <c r="AE12" s="281"/>
      <c r="AF12" s="303"/>
      <c r="AG12" s="426"/>
      <c r="AH12" s="427"/>
      <c r="AI12" s="427"/>
      <c r="AJ12" s="431"/>
      <c r="AK12" s="280"/>
      <c r="AL12" s="281"/>
      <c r="AM12" s="281"/>
      <c r="AN12" s="303"/>
      <c r="AO12" s="280"/>
      <c r="AP12" s="281"/>
      <c r="AQ12" s="281"/>
      <c r="AR12" s="303"/>
      <c r="AS12" s="280"/>
      <c r="AT12" s="281"/>
      <c r="AU12" s="281"/>
      <c r="AV12" s="285"/>
      <c r="BD12" s="130"/>
      <c r="BE12" s="130"/>
      <c r="BF12" s="130"/>
      <c r="BG12" s="130"/>
      <c r="BH12" s="131"/>
    </row>
    <row r="13" spans="1:60">
      <c r="A13" s="287">
        <v>3000.0010000000002</v>
      </c>
      <c r="B13" s="288"/>
      <c r="C13" s="289" t="s">
        <v>65</v>
      </c>
      <c r="D13" s="289"/>
      <c r="E13" s="288">
        <v>4000</v>
      </c>
      <c r="F13" s="288"/>
      <c r="G13" s="289" t="s">
        <v>63</v>
      </c>
      <c r="H13" s="290"/>
      <c r="I13" s="352" t="s">
        <v>66</v>
      </c>
      <c r="J13" s="353"/>
      <c r="K13" s="353"/>
      <c r="L13" s="354"/>
      <c r="M13" s="293">
        <v>210000</v>
      </c>
      <c r="N13" s="292"/>
      <c r="O13" s="292"/>
      <c r="P13" s="83" t="s">
        <v>64</v>
      </c>
      <c r="Q13" s="422">
        <v>160000</v>
      </c>
      <c r="R13" s="423"/>
      <c r="S13" s="423"/>
      <c r="T13" s="127" t="s">
        <v>64</v>
      </c>
      <c r="U13" s="426"/>
      <c r="V13" s="427"/>
      <c r="W13" s="427"/>
      <c r="X13" s="431"/>
      <c r="Y13" s="426"/>
      <c r="Z13" s="427"/>
      <c r="AA13" s="427"/>
      <c r="AB13" s="431"/>
      <c r="AC13" s="280"/>
      <c r="AD13" s="281"/>
      <c r="AE13" s="281"/>
      <c r="AF13" s="303"/>
      <c r="AG13" s="426"/>
      <c r="AH13" s="427"/>
      <c r="AI13" s="427"/>
      <c r="AJ13" s="431"/>
      <c r="AK13" s="280"/>
      <c r="AL13" s="281"/>
      <c r="AM13" s="281"/>
      <c r="AN13" s="303"/>
      <c r="AO13" s="280"/>
      <c r="AP13" s="281"/>
      <c r="AQ13" s="281"/>
      <c r="AR13" s="303"/>
      <c r="AS13" s="280"/>
      <c r="AT13" s="281"/>
      <c r="AU13" s="281"/>
      <c r="AV13" s="285"/>
      <c r="BD13" s="130"/>
      <c r="BE13" s="130"/>
      <c r="BF13" s="130"/>
      <c r="BG13" s="130"/>
      <c r="BH13" s="131"/>
    </row>
    <row r="14" spans="1:60">
      <c r="A14" s="287">
        <v>4000.0010000000002</v>
      </c>
      <c r="B14" s="288"/>
      <c r="C14" s="289" t="s">
        <v>65</v>
      </c>
      <c r="D14" s="289"/>
      <c r="E14" s="288">
        <v>5000</v>
      </c>
      <c r="F14" s="288"/>
      <c r="G14" s="289" t="s">
        <v>63</v>
      </c>
      <c r="H14" s="290"/>
      <c r="I14" s="352" t="s">
        <v>66</v>
      </c>
      <c r="J14" s="353"/>
      <c r="K14" s="353"/>
      <c r="L14" s="354"/>
      <c r="M14" s="293">
        <v>240000</v>
      </c>
      <c r="N14" s="292"/>
      <c r="O14" s="292"/>
      <c r="P14" s="83" t="s">
        <v>64</v>
      </c>
      <c r="Q14" s="422">
        <v>180000</v>
      </c>
      <c r="R14" s="423"/>
      <c r="S14" s="423"/>
      <c r="T14" s="127" t="s">
        <v>64</v>
      </c>
      <c r="U14" s="426"/>
      <c r="V14" s="427"/>
      <c r="W14" s="427"/>
      <c r="X14" s="431"/>
      <c r="Y14" s="426"/>
      <c r="Z14" s="427"/>
      <c r="AA14" s="427"/>
      <c r="AB14" s="431"/>
      <c r="AC14" s="280"/>
      <c r="AD14" s="281"/>
      <c r="AE14" s="281"/>
      <c r="AF14" s="303"/>
      <c r="AG14" s="426"/>
      <c r="AH14" s="427"/>
      <c r="AI14" s="427"/>
      <c r="AJ14" s="431"/>
      <c r="AK14" s="280"/>
      <c r="AL14" s="281"/>
      <c r="AM14" s="281"/>
      <c r="AN14" s="303"/>
      <c r="AO14" s="280"/>
      <c r="AP14" s="281"/>
      <c r="AQ14" s="281"/>
      <c r="AR14" s="303"/>
      <c r="AS14" s="280"/>
      <c r="AT14" s="281"/>
      <c r="AU14" s="281"/>
      <c r="AV14" s="285"/>
      <c r="BD14" s="130"/>
      <c r="BE14" s="130"/>
      <c r="BF14" s="130"/>
      <c r="BG14" s="130"/>
      <c r="BH14" s="131"/>
    </row>
    <row r="15" spans="1:60">
      <c r="A15" s="287">
        <v>5000.0010000000002</v>
      </c>
      <c r="B15" s="288"/>
      <c r="C15" s="289" t="s">
        <v>65</v>
      </c>
      <c r="D15" s="289"/>
      <c r="E15" s="288">
        <v>6000</v>
      </c>
      <c r="F15" s="288"/>
      <c r="G15" s="289" t="s">
        <v>63</v>
      </c>
      <c r="H15" s="290"/>
      <c r="I15" s="352" t="s">
        <v>66</v>
      </c>
      <c r="J15" s="353"/>
      <c r="K15" s="353"/>
      <c r="L15" s="354"/>
      <c r="M15" s="293">
        <v>260000</v>
      </c>
      <c r="N15" s="292"/>
      <c r="O15" s="292"/>
      <c r="P15" s="83" t="s">
        <v>64</v>
      </c>
      <c r="Q15" s="422">
        <v>200000</v>
      </c>
      <c r="R15" s="423"/>
      <c r="S15" s="423"/>
      <c r="T15" s="127" t="s">
        <v>64</v>
      </c>
      <c r="U15" s="426"/>
      <c r="V15" s="427"/>
      <c r="W15" s="427"/>
      <c r="X15" s="431"/>
      <c r="Y15" s="426"/>
      <c r="Z15" s="427"/>
      <c r="AA15" s="427"/>
      <c r="AB15" s="431"/>
      <c r="AC15" s="280"/>
      <c r="AD15" s="281"/>
      <c r="AE15" s="281"/>
      <c r="AF15" s="303"/>
      <c r="AG15" s="426"/>
      <c r="AH15" s="427"/>
      <c r="AI15" s="427"/>
      <c r="AJ15" s="431"/>
      <c r="AK15" s="280"/>
      <c r="AL15" s="281"/>
      <c r="AM15" s="281"/>
      <c r="AN15" s="303"/>
      <c r="AO15" s="280"/>
      <c r="AP15" s="281"/>
      <c r="AQ15" s="281"/>
      <c r="AR15" s="303"/>
      <c r="AS15" s="280"/>
      <c r="AT15" s="281"/>
      <c r="AU15" s="281"/>
      <c r="AV15" s="285"/>
      <c r="BD15" s="130"/>
      <c r="BE15" s="130"/>
      <c r="BF15" s="130"/>
      <c r="BG15" s="130"/>
      <c r="BH15" s="131"/>
    </row>
    <row r="16" spans="1:60">
      <c r="A16" s="287">
        <v>6000.0010000000002</v>
      </c>
      <c r="B16" s="288"/>
      <c r="C16" s="289" t="s">
        <v>65</v>
      </c>
      <c r="D16" s="289"/>
      <c r="E16" s="288">
        <v>8000</v>
      </c>
      <c r="F16" s="288"/>
      <c r="G16" s="289" t="s">
        <v>63</v>
      </c>
      <c r="H16" s="290"/>
      <c r="I16" s="352" t="s">
        <v>66</v>
      </c>
      <c r="J16" s="353"/>
      <c r="K16" s="353"/>
      <c r="L16" s="354"/>
      <c r="M16" s="293">
        <v>300000</v>
      </c>
      <c r="N16" s="292"/>
      <c r="O16" s="292"/>
      <c r="P16" s="83" t="s">
        <v>64</v>
      </c>
      <c r="Q16" s="422">
        <v>230000</v>
      </c>
      <c r="R16" s="423"/>
      <c r="S16" s="423"/>
      <c r="T16" s="127" t="s">
        <v>64</v>
      </c>
      <c r="U16" s="426"/>
      <c r="V16" s="427"/>
      <c r="W16" s="427"/>
      <c r="X16" s="431"/>
      <c r="Y16" s="426"/>
      <c r="Z16" s="427"/>
      <c r="AA16" s="427"/>
      <c r="AB16" s="431"/>
      <c r="AC16" s="280"/>
      <c r="AD16" s="281"/>
      <c r="AE16" s="281"/>
      <c r="AF16" s="303"/>
      <c r="AG16" s="426"/>
      <c r="AH16" s="427"/>
      <c r="AI16" s="427"/>
      <c r="AJ16" s="431"/>
      <c r="AK16" s="280"/>
      <c r="AL16" s="281"/>
      <c r="AM16" s="281"/>
      <c r="AN16" s="303"/>
      <c r="AO16" s="280"/>
      <c r="AP16" s="281"/>
      <c r="AQ16" s="281"/>
      <c r="AR16" s="303"/>
      <c r="AS16" s="280"/>
      <c r="AT16" s="281"/>
      <c r="AU16" s="281"/>
      <c r="AV16" s="285"/>
    </row>
    <row r="17" spans="1:48">
      <c r="A17" s="287">
        <v>8000.0010000000002</v>
      </c>
      <c r="B17" s="288"/>
      <c r="C17" s="289" t="s">
        <v>65</v>
      </c>
      <c r="D17" s="289"/>
      <c r="E17" s="288">
        <v>10000</v>
      </c>
      <c r="F17" s="288"/>
      <c r="G17" s="289" t="s">
        <v>63</v>
      </c>
      <c r="H17" s="290"/>
      <c r="I17" s="352" t="s">
        <v>66</v>
      </c>
      <c r="J17" s="353"/>
      <c r="K17" s="353"/>
      <c r="L17" s="354"/>
      <c r="M17" s="293">
        <v>340000</v>
      </c>
      <c r="N17" s="292"/>
      <c r="O17" s="292"/>
      <c r="P17" s="83" t="s">
        <v>64</v>
      </c>
      <c r="Q17" s="422">
        <v>260000</v>
      </c>
      <c r="R17" s="423"/>
      <c r="S17" s="423"/>
      <c r="T17" s="127" t="s">
        <v>64</v>
      </c>
      <c r="U17" s="428"/>
      <c r="V17" s="429"/>
      <c r="W17" s="429"/>
      <c r="X17" s="432"/>
      <c r="Y17" s="428"/>
      <c r="Z17" s="429"/>
      <c r="AA17" s="429"/>
      <c r="AB17" s="432"/>
      <c r="AC17" s="282"/>
      <c r="AD17" s="283"/>
      <c r="AE17" s="283"/>
      <c r="AF17" s="304"/>
      <c r="AG17" s="426"/>
      <c r="AH17" s="427"/>
      <c r="AI17" s="427"/>
      <c r="AJ17" s="431"/>
      <c r="AK17" s="280"/>
      <c r="AL17" s="281"/>
      <c r="AM17" s="281"/>
      <c r="AN17" s="303"/>
      <c r="AO17" s="282"/>
      <c r="AP17" s="283"/>
      <c r="AQ17" s="283"/>
      <c r="AR17" s="304"/>
      <c r="AS17" s="280"/>
      <c r="AT17" s="281"/>
      <c r="AU17" s="281"/>
      <c r="AV17" s="285"/>
    </row>
    <row r="18" spans="1:48">
      <c r="A18" s="287">
        <v>10000.001</v>
      </c>
      <c r="B18" s="288"/>
      <c r="C18" s="289" t="s">
        <v>65</v>
      </c>
      <c r="D18" s="289"/>
      <c r="E18" s="288">
        <v>15000</v>
      </c>
      <c r="F18" s="288"/>
      <c r="G18" s="289" t="s">
        <v>63</v>
      </c>
      <c r="H18" s="290"/>
      <c r="I18" s="352" t="s">
        <v>66</v>
      </c>
      <c r="J18" s="353"/>
      <c r="K18" s="353"/>
      <c r="L18" s="354"/>
      <c r="M18" s="293">
        <v>390000</v>
      </c>
      <c r="N18" s="292"/>
      <c r="O18" s="292"/>
      <c r="P18" s="83" t="s">
        <v>64</v>
      </c>
      <c r="Q18" s="422">
        <v>290000</v>
      </c>
      <c r="R18" s="423"/>
      <c r="S18" s="423"/>
      <c r="T18" s="127" t="s">
        <v>64</v>
      </c>
      <c r="U18" s="433">
        <v>170000</v>
      </c>
      <c r="V18" s="434"/>
      <c r="W18" s="434"/>
      <c r="X18" s="435" t="s">
        <v>64</v>
      </c>
      <c r="Y18" s="433">
        <v>120000</v>
      </c>
      <c r="Z18" s="434"/>
      <c r="AA18" s="434"/>
      <c r="AB18" s="435" t="s">
        <v>64</v>
      </c>
      <c r="AC18" s="347">
        <v>120000</v>
      </c>
      <c r="AD18" s="344"/>
      <c r="AE18" s="344"/>
      <c r="AF18" s="355" t="s">
        <v>64</v>
      </c>
      <c r="AG18" s="426"/>
      <c r="AH18" s="427"/>
      <c r="AI18" s="427"/>
      <c r="AJ18" s="431"/>
      <c r="AK18" s="280"/>
      <c r="AL18" s="281"/>
      <c r="AM18" s="281"/>
      <c r="AN18" s="303"/>
      <c r="AO18" s="347">
        <v>120000</v>
      </c>
      <c r="AP18" s="344"/>
      <c r="AQ18" s="344"/>
      <c r="AR18" s="355" t="s">
        <v>64</v>
      </c>
      <c r="AS18" s="280"/>
      <c r="AT18" s="281"/>
      <c r="AU18" s="281"/>
      <c r="AV18" s="285"/>
    </row>
    <row r="19" spans="1:48">
      <c r="A19" s="287">
        <v>15000.001</v>
      </c>
      <c r="B19" s="288"/>
      <c r="C19" s="289" t="s">
        <v>65</v>
      </c>
      <c r="D19" s="289"/>
      <c r="E19" s="288">
        <v>20000</v>
      </c>
      <c r="F19" s="288"/>
      <c r="G19" s="289" t="s">
        <v>63</v>
      </c>
      <c r="H19" s="290"/>
      <c r="I19" s="352" t="s">
        <v>66</v>
      </c>
      <c r="J19" s="353"/>
      <c r="K19" s="353"/>
      <c r="L19" s="354"/>
      <c r="M19" s="293">
        <v>440000</v>
      </c>
      <c r="N19" s="292"/>
      <c r="O19" s="292"/>
      <c r="P19" s="83" t="s">
        <v>64</v>
      </c>
      <c r="Q19" s="422">
        <v>320000</v>
      </c>
      <c r="R19" s="423"/>
      <c r="S19" s="423"/>
      <c r="T19" s="127" t="s">
        <v>64</v>
      </c>
      <c r="U19" s="426"/>
      <c r="V19" s="427"/>
      <c r="W19" s="427"/>
      <c r="X19" s="431"/>
      <c r="Y19" s="426"/>
      <c r="Z19" s="427"/>
      <c r="AA19" s="427"/>
      <c r="AB19" s="431"/>
      <c r="AC19" s="280"/>
      <c r="AD19" s="281"/>
      <c r="AE19" s="281"/>
      <c r="AF19" s="303"/>
      <c r="AG19" s="426"/>
      <c r="AH19" s="427"/>
      <c r="AI19" s="427"/>
      <c r="AJ19" s="431"/>
      <c r="AK19" s="280"/>
      <c r="AL19" s="281"/>
      <c r="AM19" s="281"/>
      <c r="AN19" s="303"/>
      <c r="AO19" s="280"/>
      <c r="AP19" s="281"/>
      <c r="AQ19" s="281"/>
      <c r="AR19" s="303"/>
      <c r="AS19" s="280"/>
      <c r="AT19" s="281"/>
      <c r="AU19" s="281"/>
      <c r="AV19" s="285"/>
    </row>
    <row r="20" spans="1:48">
      <c r="A20" s="287">
        <v>20000.001</v>
      </c>
      <c r="B20" s="288"/>
      <c r="C20" s="289" t="s">
        <v>65</v>
      </c>
      <c r="D20" s="289"/>
      <c r="E20" s="288">
        <v>30000</v>
      </c>
      <c r="F20" s="288"/>
      <c r="G20" s="289" t="s">
        <v>63</v>
      </c>
      <c r="H20" s="290"/>
      <c r="I20" s="352" t="s">
        <v>66</v>
      </c>
      <c r="J20" s="353"/>
      <c r="K20" s="353"/>
      <c r="L20" s="354"/>
      <c r="M20" s="293">
        <v>510000</v>
      </c>
      <c r="N20" s="292"/>
      <c r="O20" s="292"/>
      <c r="P20" s="83" t="s">
        <v>64</v>
      </c>
      <c r="Q20" s="422">
        <v>370000</v>
      </c>
      <c r="R20" s="423"/>
      <c r="S20" s="423"/>
      <c r="T20" s="127" t="s">
        <v>64</v>
      </c>
      <c r="U20" s="426"/>
      <c r="V20" s="427"/>
      <c r="W20" s="427"/>
      <c r="X20" s="431"/>
      <c r="Y20" s="426"/>
      <c r="Z20" s="427"/>
      <c r="AA20" s="427"/>
      <c r="AB20" s="431"/>
      <c r="AC20" s="280"/>
      <c r="AD20" s="281"/>
      <c r="AE20" s="281"/>
      <c r="AF20" s="303"/>
      <c r="AG20" s="426"/>
      <c r="AH20" s="427"/>
      <c r="AI20" s="427"/>
      <c r="AJ20" s="431"/>
      <c r="AK20" s="280"/>
      <c r="AL20" s="281"/>
      <c r="AM20" s="281"/>
      <c r="AN20" s="303"/>
      <c r="AO20" s="280"/>
      <c r="AP20" s="281"/>
      <c r="AQ20" s="281"/>
      <c r="AR20" s="303"/>
      <c r="AS20" s="280"/>
      <c r="AT20" s="281"/>
      <c r="AU20" s="281"/>
      <c r="AV20" s="285"/>
    </row>
    <row r="21" spans="1:48">
      <c r="A21" s="287">
        <v>30000.001</v>
      </c>
      <c r="B21" s="288"/>
      <c r="C21" s="289" t="s">
        <v>65</v>
      </c>
      <c r="D21" s="289"/>
      <c r="E21" s="288">
        <v>50000</v>
      </c>
      <c r="F21" s="288"/>
      <c r="G21" s="289" t="s">
        <v>63</v>
      </c>
      <c r="H21" s="290"/>
      <c r="I21" s="352" t="s">
        <v>66</v>
      </c>
      <c r="J21" s="353"/>
      <c r="K21" s="353"/>
      <c r="L21" s="354"/>
      <c r="M21" s="293">
        <v>590000</v>
      </c>
      <c r="N21" s="292"/>
      <c r="O21" s="292"/>
      <c r="P21" s="83" t="s">
        <v>64</v>
      </c>
      <c r="Q21" s="422">
        <v>430000</v>
      </c>
      <c r="R21" s="423"/>
      <c r="S21" s="423"/>
      <c r="T21" s="127" t="s">
        <v>64</v>
      </c>
      <c r="U21" s="428"/>
      <c r="V21" s="429"/>
      <c r="W21" s="429"/>
      <c r="X21" s="432"/>
      <c r="Y21" s="426"/>
      <c r="Z21" s="427"/>
      <c r="AA21" s="427"/>
      <c r="AB21" s="431"/>
      <c r="AC21" s="280"/>
      <c r="AD21" s="281"/>
      <c r="AE21" s="281"/>
      <c r="AF21" s="303"/>
      <c r="AG21" s="426"/>
      <c r="AH21" s="427"/>
      <c r="AI21" s="427"/>
      <c r="AJ21" s="431"/>
      <c r="AK21" s="280"/>
      <c r="AL21" s="281"/>
      <c r="AM21" s="281"/>
      <c r="AN21" s="303"/>
      <c r="AO21" s="280"/>
      <c r="AP21" s="281"/>
      <c r="AQ21" s="281"/>
      <c r="AR21" s="303"/>
      <c r="AS21" s="280"/>
      <c r="AT21" s="281"/>
      <c r="AU21" s="281"/>
      <c r="AV21" s="285"/>
    </row>
    <row r="22" spans="1:48">
      <c r="A22" s="287">
        <v>50000.000999999997</v>
      </c>
      <c r="B22" s="288"/>
      <c r="C22" s="289" t="s">
        <v>65</v>
      </c>
      <c r="D22" s="289"/>
      <c r="E22" s="288">
        <v>70000</v>
      </c>
      <c r="F22" s="288"/>
      <c r="G22" s="289" t="s">
        <v>63</v>
      </c>
      <c r="H22" s="290"/>
      <c r="I22" s="352" t="s">
        <v>66</v>
      </c>
      <c r="J22" s="353"/>
      <c r="K22" s="353"/>
      <c r="L22" s="354"/>
      <c r="M22" s="293">
        <v>640000</v>
      </c>
      <c r="N22" s="292"/>
      <c r="O22" s="292"/>
      <c r="P22" s="83" t="s">
        <v>64</v>
      </c>
      <c r="Q22" s="422">
        <v>470000</v>
      </c>
      <c r="R22" s="423"/>
      <c r="S22" s="423"/>
      <c r="T22" s="127" t="s">
        <v>64</v>
      </c>
      <c r="U22" s="433">
        <v>310000</v>
      </c>
      <c r="V22" s="434"/>
      <c r="W22" s="434"/>
      <c r="X22" s="435" t="s">
        <v>64</v>
      </c>
      <c r="Y22" s="426"/>
      <c r="Z22" s="427"/>
      <c r="AA22" s="427"/>
      <c r="AB22" s="431"/>
      <c r="AC22" s="280"/>
      <c r="AD22" s="281"/>
      <c r="AE22" s="281"/>
      <c r="AF22" s="303"/>
      <c r="AG22" s="426"/>
      <c r="AH22" s="427"/>
      <c r="AI22" s="427"/>
      <c r="AJ22" s="431"/>
      <c r="AK22" s="280"/>
      <c r="AL22" s="281"/>
      <c r="AM22" s="281"/>
      <c r="AN22" s="303"/>
      <c r="AO22" s="280"/>
      <c r="AP22" s="281"/>
      <c r="AQ22" s="281"/>
      <c r="AR22" s="303"/>
      <c r="AS22" s="280"/>
      <c r="AT22" s="281"/>
      <c r="AU22" s="281"/>
      <c r="AV22" s="285"/>
    </row>
    <row r="23" spans="1:48">
      <c r="A23" s="287">
        <v>70000.001000000004</v>
      </c>
      <c r="B23" s="288"/>
      <c r="C23" s="289" t="s">
        <v>65</v>
      </c>
      <c r="D23" s="289"/>
      <c r="E23" s="373">
        <v>100000</v>
      </c>
      <c r="F23" s="373"/>
      <c r="G23" s="289" t="s">
        <v>63</v>
      </c>
      <c r="H23" s="290"/>
      <c r="I23" s="352" t="s">
        <v>66</v>
      </c>
      <c r="J23" s="353"/>
      <c r="K23" s="353"/>
      <c r="L23" s="354"/>
      <c r="M23" s="293">
        <v>670000</v>
      </c>
      <c r="N23" s="292"/>
      <c r="O23" s="292"/>
      <c r="P23" s="83" t="s">
        <v>64</v>
      </c>
      <c r="Q23" s="422">
        <v>490000</v>
      </c>
      <c r="R23" s="423"/>
      <c r="S23" s="423"/>
      <c r="T23" s="127" t="s">
        <v>64</v>
      </c>
      <c r="U23" s="426"/>
      <c r="V23" s="427"/>
      <c r="W23" s="427"/>
      <c r="X23" s="431"/>
      <c r="Y23" s="426"/>
      <c r="Z23" s="427"/>
      <c r="AA23" s="427"/>
      <c r="AB23" s="431"/>
      <c r="AC23" s="280"/>
      <c r="AD23" s="281"/>
      <c r="AE23" s="281"/>
      <c r="AF23" s="303"/>
      <c r="AG23" s="426"/>
      <c r="AH23" s="427"/>
      <c r="AI23" s="427"/>
      <c r="AJ23" s="431"/>
      <c r="AK23" s="280"/>
      <c r="AL23" s="281"/>
      <c r="AM23" s="281"/>
      <c r="AN23" s="303"/>
      <c r="AO23" s="280"/>
      <c r="AP23" s="281"/>
      <c r="AQ23" s="281"/>
      <c r="AR23" s="303"/>
      <c r="AS23" s="280"/>
      <c r="AT23" s="281"/>
      <c r="AU23" s="281"/>
      <c r="AV23" s="285"/>
    </row>
    <row r="24" spans="1:48">
      <c r="A24" s="361">
        <v>100000.001</v>
      </c>
      <c r="B24" s="362"/>
      <c r="C24" s="363" t="s">
        <v>67</v>
      </c>
      <c r="D24" s="363"/>
      <c r="E24" s="363"/>
      <c r="F24" s="363"/>
      <c r="G24" s="363"/>
      <c r="H24" s="364"/>
      <c r="I24" s="365" t="s">
        <v>66</v>
      </c>
      <c r="J24" s="366"/>
      <c r="K24" s="366"/>
      <c r="L24" s="367"/>
      <c r="M24" s="368">
        <v>680000</v>
      </c>
      <c r="N24" s="369"/>
      <c r="O24" s="369"/>
      <c r="P24" s="92" t="s">
        <v>64</v>
      </c>
      <c r="Q24" s="433">
        <v>500000</v>
      </c>
      <c r="R24" s="434"/>
      <c r="S24" s="434"/>
      <c r="T24" s="132" t="s">
        <v>64</v>
      </c>
      <c r="U24" s="436"/>
      <c r="V24" s="437"/>
      <c r="W24" s="437"/>
      <c r="X24" s="438"/>
      <c r="Y24" s="436"/>
      <c r="Z24" s="437"/>
      <c r="AA24" s="437"/>
      <c r="AB24" s="438"/>
      <c r="AC24" s="348"/>
      <c r="AD24" s="349"/>
      <c r="AE24" s="349"/>
      <c r="AF24" s="356"/>
      <c r="AG24" s="436"/>
      <c r="AH24" s="437"/>
      <c r="AI24" s="437"/>
      <c r="AJ24" s="438"/>
      <c r="AK24" s="348"/>
      <c r="AL24" s="349"/>
      <c r="AM24" s="349"/>
      <c r="AN24" s="356"/>
      <c r="AO24" s="348"/>
      <c r="AP24" s="349"/>
      <c r="AQ24" s="349"/>
      <c r="AR24" s="356"/>
      <c r="AS24" s="348"/>
      <c r="AT24" s="349"/>
      <c r="AU24" s="349"/>
      <c r="AV24" s="351"/>
    </row>
    <row r="25" spans="1:48">
      <c r="A25" s="382" t="s">
        <v>68</v>
      </c>
      <c r="B25" s="383"/>
      <c r="C25" s="383"/>
      <c r="D25" s="383"/>
      <c r="E25" s="383"/>
      <c r="F25" s="383"/>
      <c r="G25" s="383"/>
      <c r="H25" s="384"/>
      <c r="I25" s="385" t="s">
        <v>66</v>
      </c>
      <c r="J25" s="386"/>
      <c r="K25" s="386"/>
      <c r="L25" s="387"/>
      <c r="M25" s="388">
        <v>22000</v>
      </c>
      <c r="N25" s="389"/>
      <c r="O25" s="389"/>
      <c r="P25" s="112" t="s">
        <v>64</v>
      </c>
      <c r="Q25" s="391" t="s">
        <v>66</v>
      </c>
      <c r="R25" s="379"/>
      <c r="S25" s="379"/>
      <c r="T25" s="379"/>
      <c r="U25" s="378" t="s">
        <v>66</v>
      </c>
      <c r="V25" s="379"/>
      <c r="W25" s="379"/>
      <c r="X25" s="380"/>
      <c r="Y25" s="378" t="s">
        <v>66</v>
      </c>
      <c r="Z25" s="379"/>
      <c r="AA25" s="379"/>
      <c r="AB25" s="380"/>
      <c r="AC25" s="378" t="s">
        <v>66</v>
      </c>
      <c r="AD25" s="379"/>
      <c r="AE25" s="379"/>
      <c r="AF25" s="380"/>
      <c r="AG25" s="378" t="s">
        <v>66</v>
      </c>
      <c r="AH25" s="379"/>
      <c r="AI25" s="379"/>
      <c r="AJ25" s="380"/>
      <c r="AK25" s="378" t="s">
        <v>66</v>
      </c>
      <c r="AL25" s="379"/>
      <c r="AM25" s="379"/>
      <c r="AN25" s="380"/>
      <c r="AO25" s="378" t="s">
        <v>66</v>
      </c>
      <c r="AP25" s="379"/>
      <c r="AQ25" s="379"/>
      <c r="AR25" s="380"/>
      <c r="AS25" s="378" t="s">
        <v>66</v>
      </c>
      <c r="AT25" s="379"/>
      <c r="AU25" s="379"/>
      <c r="AV25" s="381"/>
    </row>
    <row r="26" spans="1:48">
      <c r="A26" s="382" t="s">
        <v>69</v>
      </c>
      <c r="B26" s="383"/>
      <c r="C26" s="383"/>
      <c r="D26" s="383"/>
      <c r="E26" s="383"/>
      <c r="F26" s="383"/>
      <c r="G26" s="383"/>
      <c r="H26" s="384"/>
      <c r="I26" s="385" t="s">
        <v>66</v>
      </c>
      <c r="J26" s="386"/>
      <c r="K26" s="386"/>
      <c r="L26" s="387"/>
      <c r="M26" s="388">
        <v>26000</v>
      </c>
      <c r="N26" s="389"/>
      <c r="O26" s="389"/>
      <c r="P26" s="113" t="s">
        <v>64</v>
      </c>
      <c r="Q26" s="397">
        <v>4000</v>
      </c>
      <c r="R26" s="398"/>
      <c r="S26" s="398"/>
      <c r="T26" s="133" t="s">
        <v>120</v>
      </c>
      <c r="U26" s="374" t="s">
        <v>66</v>
      </c>
      <c r="V26" s="375"/>
      <c r="W26" s="375"/>
      <c r="X26" s="376"/>
      <c r="Y26" s="374" t="s">
        <v>66</v>
      </c>
      <c r="Z26" s="375"/>
      <c r="AA26" s="375"/>
      <c r="AB26" s="376"/>
      <c r="AC26" s="374" t="s">
        <v>66</v>
      </c>
      <c r="AD26" s="375"/>
      <c r="AE26" s="375"/>
      <c r="AF26" s="376"/>
      <c r="AG26" s="374" t="s">
        <v>66</v>
      </c>
      <c r="AH26" s="375"/>
      <c r="AI26" s="375"/>
      <c r="AJ26" s="376"/>
      <c r="AK26" s="374" t="s">
        <v>66</v>
      </c>
      <c r="AL26" s="375"/>
      <c r="AM26" s="375"/>
      <c r="AN26" s="376"/>
      <c r="AO26" s="374" t="s">
        <v>66</v>
      </c>
      <c r="AP26" s="375"/>
      <c r="AQ26" s="375"/>
      <c r="AR26" s="376"/>
      <c r="AS26" s="374" t="s">
        <v>66</v>
      </c>
      <c r="AT26" s="375"/>
      <c r="AU26" s="375"/>
      <c r="AV26" s="377"/>
    </row>
    <row r="27" spans="1:48">
      <c r="A27" s="69"/>
      <c r="B27" s="69"/>
      <c r="C27" s="69"/>
      <c r="D27" s="69"/>
      <c r="E27" s="69"/>
      <c r="F27" s="69"/>
      <c r="G27" s="69"/>
      <c r="H27" s="69"/>
      <c r="I27" s="134"/>
      <c r="J27" s="134"/>
      <c r="K27" s="134"/>
      <c r="L27" s="134"/>
      <c r="M27" s="86"/>
      <c r="N27" s="86"/>
      <c r="O27" s="86"/>
      <c r="P27" s="105"/>
      <c r="Q27" s="134"/>
      <c r="R27" s="135"/>
      <c r="S27" s="135"/>
      <c r="T27" s="135"/>
      <c r="U27" s="134"/>
      <c r="V27" s="135"/>
      <c r="W27" s="135"/>
      <c r="X27" s="135"/>
      <c r="Y27" s="134"/>
      <c r="Z27" s="135"/>
      <c r="AA27" s="135"/>
      <c r="AB27" s="135"/>
      <c r="AC27" s="134"/>
      <c r="AD27" s="135"/>
      <c r="AE27" s="135"/>
      <c r="AF27" s="135"/>
      <c r="AG27" s="134"/>
      <c r="AH27" s="135"/>
      <c r="AI27" s="135"/>
      <c r="AJ27" s="135"/>
      <c r="AK27" s="134"/>
      <c r="AL27" s="135"/>
      <c r="AM27" s="135"/>
      <c r="AN27" s="135"/>
      <c r="AO27" s="134"/>
      <c r="AP27" s="135"/>
      <c r="AQ27" s="135"/>
      <c r="AR27" s="135"/>
      <c r="AS27" s="134"/>
      <c r="AT27" s="135"/>
      <c r="AU27" s="135"/>
      <c r="AV27" s="135"/>
    </row>
    <row r="28" spans="1:48" ht="18.5" thickBot="1">
      <c r="A28" s="2" t="s">
        <v>91</v>
      </c>
      <c r="B28" s="2" t="s">
        <v>121</v>
      </c>
    </row>
    <row r="29" spans="1:48" ht="36.65" customHeight="1">
      <c r="A29" s="453" t="s">
        <v>3</v>
      </c>
      <c r="B29" s="449"/>
      <c r="C29" s="449"/>
      <c r="D29" s="449"/>
      <c r="E29" s="448" t="s">
        <v>173</v>
      </c>
      <c r="F29" s="456"/>
      <c r="G29" s="456"/>
      <c r="H29" s="456"/>
      <c r="I29" s="440" t="s">
        <v>174</v>
      </c>
      <c r="J29" s="441"/>
      <c r="K29" s="441"/>
      <c r="L29" s="442"/>
      <c r="M29" s="448" t="s">
        <v>175</v>
      </c>
      <c r="N29" s="448"/>
      <c r="O29" s="448"/>
      <c r="P29" s="448"/>
      <c r="Q29" s="448" t="s">
        <v>7</v>
      </c>
      <c r="R29" s="448"/>
      <c r="S29" s="448"/>
      <c r="T29" s="448"/>
      <c r="U29" s="445" t="s">
        <v>164</v>
      </c>
      <c r="V29" s="449"/>
      <c r="W29" s="449"/>
      <c r="X29" s="449"/>
      <c r="Y29" s="445" t="s">
        <v>165</v>
      </c>
      <c r="Z29" s="449"/>
      <c r="AA29" s="449"/>
      <c r="AB29" s="449"/>
      <c r="AC29" s="450" t="s">
        <v>166</v>
      </c>
      <c r="AD29" s="451"/>
      <c r="AE29" s="451"/>
      <c r="AF29" s="451"/>
      <c r="AG29" s="445" t="s">
        <v>37</v>
      </c>
      <c r="AH29" s="445"/>
      <c r="AI29" s="445"/>
      <c r="AJ29" s="445"/>
      <c r="AK29" s="458" t="s">
        <v>176</v>
      </c>
      <c r="AL29" s="458"/>
      <c r="AM29" s="458"/>
      <c r="AN29" s="458"/>
      <c r="AO29" s="469" t="s">
        <v>163</v>
      </c>
      <c r="AP29" s="469"/>
      <c r="AQ29" s="469"/>
      <c r="AR29" s="470"/>
    </row>
    <row r="30" spans="1:48">
      <c r="A30" s="454" t="s">
        <v>8</v>
      </c>
      <c r="B30" s="455"/>
      <c r="C30" s="455"/>
      <c r="D30" s="455"/>
      <c r="E30" s="457" t="str">
        <f>IF(算定表!E10="","",算定表!E10)</f>
        <v/>
      </c>
      <c r="F30" s="457"/>
      <c r="G30" s="457"/>
      <c r="H30" s="457"/>
      <c r="I30" s="444" t="str">
        <f>IF(算定表!F10="","",算定表!F10)</f>
        <v>　</v>
      </c>
      <c r="J30" s="444"/>
      <c r="K30" s="444"/>
      <c r="L30" s="444"/>
      <c r="M30" s="444" t="str">
        <f>IF(算定表!G10="","",算定表!G10)</f>
        <v/>
      </c>
      <c r="N30" s="444"/>
      <c r="O30" s="444"/>
      <c r="P30" s="444"/>
      <c r="Q30" s="444" t="str">
        <f>IF(算定表!H10="","",算定表!H10)</f>
        <v/>
      </c>
      <c r="R30" s="444"/>
      <c r="S30" s="444"/>
      <c r="T30" s="444"/>
      <c r="U30" s="446" t="str">
        <f>IF(E30="","",VLOOKUP(E30,$A$6:$S$24,17,TRUE))</f>
        <v/>
      </c>
      <c r="V30" s="446"/>
      <c r="W30" s="446"/>
      <c r="X30" s="446"/>
      <c r="Y30" s="446" t="str">
        <f>IF(I30="■",IF(E30&lt;=1000,$U$6/4,IF(E30&lt;=2000,$U$11/4,IF(E30&lt;=10000,$U$12/4,IF(E30&lt;=50000,$U$18/4,$U$22/4)))),"")</f>
        <v/>
      </c>
      <c r="Z30" s="446"/>
      <c r="AA30" s="446"/>
      <c r="AB30" s="446"/>
      <c r="AC30" s="446" t="str">
        <f>IF(M30="■",IF(E30&lt;=1000,$Y$6,IF(E30&lt;=10000,$Y$11,$Y$18)),"")</f>
        <v/>
      </c>
      <c r="AD30" s="446"/>
      <c r="AE30" s="446"/>
      <c r="AF30" s="446"/>
      <c r="AG30" s="446" t="str">
        <f>IF(Q30="■",IF(E30&lt;=1000,$AG$6,$AG$11),"")</f>
        <v/>
      </c>
      <c r="AH30" s="446"/>
      <c r="AI30" s="446"/>
      <c r="AJ30" s="446"/>
      <c r="AK30" s="459" t="str">
        <f>IF(E30="","",(SUM(U30:AJ30)))</f>
        <v/>
      </c>
      <c r="AL30" s="460"/>
      <c r="AM30" s="460"/>
      <c r="AN30" s="461"/>
      <c r="AO30" s="464">
        <f>SUM(AK30:AN34)</f>
        <v>0</v>
      </c>
      <c r="AP30" s="465"/>
      <c r="AQ30" s="465"/>
      <c r="AR30" s="466"/>
    </row>
    <row r="31" spans="1:48">
      <c r="A31" s="454" t="s">
        <v>9</v>
      </c>
      <c r="B31" s="455"/>
      <c r="C31" s="455"/>
      <c r="D31" s="455"/>
      <c r="E31" s="457" t="str">
        <f>IF(算定表!E11="","",算定表!E11)</f>
        <v/>
      </c>
      <c r="F31" s="457"/>
      <c r="G31" s="457"/>
      <c r="H31" s="457"/>
      <c r="I31" s="444" t="str">
        <f>IF(算定表!F11="","",算定表!F11)</f>
        <v/>
      </c>
      <c r="J31" s="444"/>
      <c r="K31" s="444"/>
      <c r="L31" s="444"/>
      <c r="M31" s="444" t="str">
        <f>IF(算定表!G11="","",算定表!G11)</f>
        <v>　</v>
      </c>
      <c r="N31" s="444"/>
      <c r="O31" s="444"/>
      <c r="P31" s="444"/>
      <c r="Q31" s="444" t="str">
        <f>IF(算定表!H11="","",算定表!H11)</f>
        <v>　</v>
      </c>
      <c r="R31" s="444"/>
      <c r="S31" s="444"/>
      <c r="T31" s="444"/>
      <c r="U31" s="446" t="str">
        <f>IF(E31="","",VLOOKUP(E31,$A$6:$S$24,17,TRUE))</f>
        <v/>
      </c>
      <c r="V31" s="446"/>
      <c r="W31" s="446"/>
      <c r="X31" s="446"/>
      <c r="Y31" s="459" t="str">
        <f>IF(I31="■",IF(E31&lt;=1000,$U$6/4,IF(E31&lt;=2000,$U$11/4,IF(E31&lt;=10000,$U$12/4,IF(E31&lt;=50000,$U$18/4,$U$22/4)))),"")</f>
        <v/>
      </c>
      <c r="Z31" s="460"/>
      <c r="AA31" s="460"/>
      <c r="AB31" s="461"/>
      <c r="AC31" s="446" t="str">
        <f>IF(M31="■",IF(E31&lt;=1000,$Y$6,IF(E31&lt;=10000,$Y$11,$Y$18)),"")</f>
        <v/>
      </c>
      <c r="AD31" s="446"/>
      <c r="AE31" s="446"/>
      <c r="AF31" s="446"/>
      <c r="AG31" s="446" t="str">
        <f>IF(Q31="■",IF(E31&lt;=1000,$AG$6,$AG$11),"")</f>
        <v/>
      </c>
      <c r="AH31" s="446"/>
      <c r="AI31" s="446"/>
      <c r="AJ31" s="446"/>
      <c r="AK31" s="459" t="str">
        <f>IF(E31="","",(SUM(U31:AJ31)))</f>
        <v/>
      </c>
      <c r="AL31" s="460"/>
      <c r="AM31" s="460"/>
      <c r="AN31" s="461"/>
      <c r="AO31" s="465"/>
      <c r="AP31" s="465"/>
      <c r="AQ31" s="465"/>
      <c r="AR31" s="466"/>
    </row>
    <row r="32" spans="1:48">
      <c r="A32" s="454" t="s">
        <v>11</v>
      </c>
      <c r="B32" s="455"/>
      <c r="C32" s="455"/>
      <c r="D32" s="455"/>
      <c r="E32" s="457" t="str">
        <f>IF(算定表!E12="","",算定表!E12)</f>
        <v/>
      </c>
      <c r="F32" s="457"/>
      <c r="G32" s="457"/>
      <c r="H32" s="457"/>
      <c r="I32" s="444" t="str">
        <f>IF(算定表!F12="","",算定表!F12)</f>
        <v/>
      </c>
      <c r="J32" s="444"/>
      <c r="K32" s="444"/>
      <c r="L32" s="444"/>
      <c r="M32" s="444" t="str">
        <f>IF(算定表!G12="","",算定表!G12)</f>
        <v/>
      </c>
      <c r="N32" s="444"/>
      <c r="O32" s="444"/>
      <c r="P32" s="444"/>
      <c r="Q32" s="444" t="str">
        <f>IF(算定表!H12="","",算定表!H12)</f>
        <v/>
      </c>
      <c r="R32" s="444"/>
      <c r="S32" s="444"/>
      <c r="T32" s="444"/>
      <c r="U32" s="446" t="str">
        <f>IF(E32="","",VLOOKUP(E32,$A$6:$S$24,17,TRUE))</f>
        <v/>
      </c>
      <c r="V32" s="446"/>
      <c r="W32" s="446"/>
      <c r="X32" s="446"/>
      <c r="Y32" s="459" t="str">
        <f>IF(I32="■",IF(E32&lt;=1000,$U$6/4,IF(E32&lt;=2000,$U$11/4,IF(E32&lt;=10000,$U$12/4,IF(E32&lt;=50000,$U$18/4,$U$22/4)))),"")</f>
        <v/>
      </c>
      <c r="Z32" s="460"/>
      <c r="AA32" s="460"/>
      <c r="AB32" s="461"/>
      <c r="AC32" s="446" t="str">
        <f>IF(M32="■",IF(E32&lt;=1000,$Y$6,IF(E32&lt;=10000,$Y$11,$Y$18)),"")</f>
        <v/>
      </c>
      <c r="AD32" s="446"/>
      <c r="AE32" s="446"/>
      <c r="AF32" s="446"/>
      <c r="AG32" s="446" t="str">
        <f>IF(Q32="■",IF(E32&lt;=1000,$AG$6,$AG$11),"")</f>
        <v/>
      </c>
      <c r="AH32" s="446"/>
      <c r="AI32" s="446"/>
      <c r="AJ32" s="446"/>
      <c r="AK32" s="459" t="str">
        <f>IF(E32="","",(SUM(U32:AJ32)))</f>
        <v/>
      </c>
      <c r="AL32" s="460"/>
      <c r="AM32" s="460"/>
      <c r="AN32" s="461"/>
      <c r="AO32" s="465"/>
      <c r="AP32" s="465"/>
      <c r="AQ32" s="465"/>
      <c r="AR32" s="466"/>
    </row>
    <row r="33" spans="1:44">
      <c r="A33" s="454" t="s">
        <v>13</v>
      </c>
      <c r="B33" s="455"/>
      <c r="C33" s="455"/>
      <c r="D33" s="455"/>
      <c r="E33" s="457" t="str">
        <f>IF(算定表!E13="","",算定表!E13)</f>
        <v/>
      </c>
      <c r="F33" s="457"/>
      <c r="G33" s="457"/>
      <c r="H33" s="457"/>
      <c r="I33" s="444" t="str">
        <f>IF(算定表!F13="","",算定表!F13)</f>
        <v/>
      </c>
      <c r="J33" s="444"/>
      <c r="K33" s="444"/>
      <c r="L33" s="444"/>
      <c r="M33" s="444" t="str">
        <f>IF(算定表!G13="","",算定表!G13)</f>
        <v/>
      </c>
      <c r="N33" s="444"/>
      <c r="O33" s="444"/>
      <c r="P33" s="444"/>
      <c r="Q33" s="444" t="str">
        <f>IF(算定表!H13="","",算定表!H13)</f>
        <v/>
      </c>
      <c r="R33" s="444"/>
      <c r="S33" s="444"/>
      <c r="T33" s="444"/>
      <c r="U33" s="446" t="str">
        <f>IF(E33="","",VLOOKUP(E33,$A$6:$S$24,17,TRUE))</f>
        <v/>
      </c>
      <c r="V33" s="446"/>
      <c r="W33" s="446"/>
      <c r="X33" s="446"/>
      <c r="Y33" s="459" t="str">
        <f>IF(I33="■",IF(E33&lt;=1000,$U$6/4,IF(E33&lt;=2000,$U$11/4,IF(E33&lt;=10000,$U$12/4,IF(E33&lt;=50000,$U$18/4,$U$22/4)))),"")</f>
        <v/>
      </c>
      <c r="Z33" s="460"/>
      <c r="AA33" s="460"/>
      <c r="AB33" s="461"/>
      <c r="AC33" s="446" t="str">
        <f>IF(M33="■",IF(E33&lt;=1000,$Y$6,IF(E33&lt;=10000,$Y$11,$Y$18)),"")</f>
        <v/>
      </c>
      <c r="AD33" s="446"/>
      <c r="AE33" s="446"/>
      <c r="AF33" s="446"/>
      <c r="AG33" s="446" t="str">
        <f>IF(Q33="■",IF(E33&lt;=1000,$AG$6,$AG$11),"")</f>
        <v/>
      </c>
      <c r="AH33" s="446"/>
      <c r="AI33" s="446"/>
      <c r="AJ33" s="446"/>
      <c r="AK33" s="459" t="str">
        <f>IF(E33="","",(SUM(U33:AJ33)))</f>
        <v/>
      </c>
      <c r="AL33" s="460"/>
      <c r="AM33" s="460"/>
      <c r="AN33" s="461"/>
      <c r="AO33" s="465"/>
      <c r="AP33" s="465"/>
      <c r="AQ33" s="465"/>
      <c r="AR33" s="466"/>
    </row>
    <row r="34" spans="1:44" ht="18.5" thickBot="1">
      <c r="A34" s="462" t="s">
        <v>15</v>
      </c>
      <c r="B34" s="463"/>
      <c r="C34" s="463"/>
      <c r="D34" s="463"/>
      <c r="E34" s="439" t="str">
        <f>IF(算定表!E14="","",算定表!E14)</f>
        <v/>
      </c>
      <c r="F34" s="439"/>
      <c r="G34" s="439"/>
      <c r="H34" s="439"/>
      <c r="I34" s="443" t="str">
        <f>IF(算定表!F14="","",算定表!F14)</f>
        <v/>
      </c>
      <c r="J34" s="443"/>
      <c r="K34" s="443"/>
      <c r="L34" s="443"/>
      <c r="M34" s="443" t="str">
        <f>IF(算定表!G14="","",算定表!G14)</f>
        <v/>
      </c>
      <c r="N34" s="443"/>
      <c r="O34" s="443"/>
      <c r="P34" s="443"/>
      <c r="Q34" s="443" t="str">
        <f>IF(算定表!H14="","",算定表!H14)</f>
        <v/>
      </c>
      <c r="R34" s="443"/>
      <c r="S34" s="443"/>
      <c r="T34" s="443"/>
      <c r="U34" s="447" t="str">
        <f>IF(E34="","",VLOOKUP(E34,$A$6:$S$24,17,TRUE))</f>
        <v/>
      </c>
      <c r="V34" s="447"/>
      <c r="W34" s="447"/>
      <c r="X34" s="447"/>
      <c r="Y34" s="471" t="str">
        <f>IF(I34="■",IF(E34&lt;=1000,$U$6/4,IF(E34&lt;=2000,$U$11/4,IF(E34&lt;=10000,$U$12/4,IF(E34&lt;=50000,$U$18/4,$U$22/4)))),"")</f>
        <v/>
      </c>
      <c r="Z34" s="472"/>
      <c r="AA34" s="472"/>
      <c r="AB34" s="473"/>
      <c r="AC34" s="447" t="str">
        <f>IF(M34="■",IF(E34&lt;=1000,$Y$6,IF(E34&lt;=10000,$Y$11,$Y$18)),"")</f>
        <v/>
      </c>
      <c r="AD34" s="447"/>
      <c r="AE34" s="447"/>
      <c r="AF34" s="447"/>
      <c r="AG34" s="447" t="str">
        <f>IF(Q34="■",IF(E34&lt;=1000,$AG$6,$AG$11),"")</f>
        <v/>
      </c>
      <c r="AH34" s="447"/>
      <c r="AI34" s="447"/>
      <c r="AJ34" s="447"/>
      <c r="AK34" s="471" t="str">
        <f>IF(E34="","",(SUM(U34:AJ34)))</f>
        <v/>
      </c>
      <c r="AL34" s="472"/>
      <c r="AM34" s="472"/>
      <c r="AN34" s="473"/>
      <c r="AO34" s="467"/>
      <c r="AP34" s="467"/>
      <c r="AQ34" s="467"/>
      <c r="AR34" s="468"/>
    </row>
    <row r="35" spans="1:44">
      <c r="M35" s="137" t="s">
        <v>119</v>
      </c>
      <c r="N35" s="16"/>
      <c r="O35" s="16"/>
      <c r="P35" s="16"/>
      <c r="Q35" s="16"/>
      <c r="R35" s="16"/>
      <c r="S35" s="16"/>
      <c r="T35" s="16"/>
      <c r="U35" s="16"/>
      <c r="V35" s="16"/>
      <c r="W35" s="16"/>
      <c r="X35" s="16"/>
      <c r="Y35" s="16"/>
      <c r="Z35" s="16"/>
      <c r="AA35" s="16"/>
      <c r="AB35" s="16"/>
      <c r="AC35" s="16"/>
      <c r="AD35" s="16"/>
      <c r="AE35" s="16"/>
      <c r="AF35" s="16"/>
      <c r="AG35" s="16"/>
      <c r="AH35" s="16"/>
      <c r="AI35" s="16"/>
      <c r="AJ35" s="16"/>
      <c r="AK35" s="16"/>
    </row>
  </sheetData>
  <sheetProtection algorithmName="SHA-512" hashValue="ipq/K2PcSqd4O1Us2kigbsUSJXWDkd3iQZx4dCsXjqKY2uN0gIZ1/2mZJkfbJB4W4Zi+Y+SmAsisMVeCqAy0yQ==" saltValue="YJltAidvM12uEFo/GflLuw==" spinCount="100000" sheet="1" formatCells="0" selectLockedCells="1"/>
  <mergeCells count="275">
    <mergeCell ref="A34:D34"/>
    <mergeCell ref="AO30:AR34"/>
    <mergeCell ref="AO29:AR29"/>
    <mergeCell ref="AG33:AJ33"/>
    <mergeCell ref="AK33:AN33"/>
    <mergeCell ref="Y34:AB34"/>
    <mergeCell ref="AC34:AF34"/>
    <mergeCell ref="AG34:AJ34"/>
    <mergeCell ref="AK34:AN34"/>
    <mergeCell ref="AG31:AJ31"/>
    <mergeCell ref="AK31:AN31"/>
    <mergeCell ref="Y32:AB32"/>
    <mergeCell ref="AC32:AF32"/>
    <mergeCell ref="AG32:AJ32"/>
    <mergeCell ref="AK32:AN32"/>
    <mergeCell ref="U31:X31"/>
    <mergeCell ref="U32:X32"/>
    <mergeCell ref="AG30:AJ30"/>
    <mergeCell ref="AC30:AF30"/>
    <mergeCell ref="Y31:AB31"/>
    <mergeCell ref="AC31:AF31"/>
    <mergeCell ref="Y33:AB33"/>
    <mergeCell ref="AC33:AF33"/>
    <mergeCell ref="U29:X29"/>
    <mergeCell ref="AC29:AF29"/>
    <mergeCell ref="A2:AV2"/>
    <mergeCell ref="A29:D29"/>
    <mergeCell ref="A30:D30"/>
    <mergeCell ref="A31:D31"/>
    <mergeCell ref="A32:D32"/>
    <mergeCell ref="A33:D33"/>
    <mergeCell ref="Q29:T29"/>
    <mergeCell ref="Q30:T30"/>
    <mergeCell ref="Q31:T31"/>
    <mergeCell ref="Q32:T32"/>
    <mergeCell ref="Q33:T33"/>
    <mergeCell ref="E29:H29"/>
    <mergeCell ref="E30:H30"/>
    <mergeCell ref="E31:H31"/>
    <mergeCell ref="E32:H32"/>
    <mergeCell ref="E33:H33"/>
    <mergeCell ref="AK29:AN29"/>
    <mergeCell ref="AK30:AN30"/>
    <mergeCell ref="I24:L24"/>
    <mergeCell ref="M24:O24"/>
    <mergeCell ref="Q24:S24"/>
    <mergeCell ref="A25:H25"/>
    <mergeCell ref="I25:L25"/>
    <mergeCell ref="Q34:T34"/>
    <mergeCell ref="U33:X33"/>
    <mergeCell ref="U34:X34"/>
    <mergeCell ref="Y30:AB30"/>
    <mergeCell ref="I33:L33"/>
    <mergeCell ref="I34:L34"/>
    <mergeCell ref="M29:P29"/>
    <mergeCell ref="M30:P30"/>
    <mergeCell ref="M31:P31"/>
    <mergeCell ref="M32:P32"/>
    <mergeCell ref="M33:P33"/>
    <mergeCell ref="U30:X30"/>
    <mergeCell ref="Y29:AB29"/>
    <mergeCell ref="E34:H34"/>
    <mergeCell ref="I29:L29"/>
    <mergeCell ref="M34:P34"/>
    <mergeCell ref="AO26:AR26"/>
    <mergeCell ref="AS26:AV26"/>
    <mergeCell ref="I30:L30"/>
    <mergeCell ref="I31:L31"/>
    <mergeCell ref="I32:L32"/>
    <mergeCell ref="AS25:AV25"/>
    <mergeCell ref="A26:H26"/>
    <mergeCell ref="I26:L26"/>
    <mergeCell ref="M26:O26"/>
    <mergeCell ref="U26:X26"/>
    <mergeCell ref="Y26:AB26"/>
    <mergeCell ref="AC26:AF26"/>
    <mergeCell ref="AG26:AJ26"/>
    <mergeCell ref="AK26:AN26"/>
    <mergeCell ref="U25:X25"/>
    <mergeCell ref="Y25:AB25"/>
    <mergeCell ref="AC25:AF25"/>
    <mergeCell ref="AG25:AJ25"/>
    <mergeCell ref="AK25:AN25"/>
    <mergeCell ref="AO25:AR25"/>
    <mergeCell ref="AG29:AJ29"/>
    <mergeCell ref="M25:O25"/>
    <mergeCell ref="Q25:T25"/>
    <mergeCell ref="X22:X24"/>
    <mergeCell ref="A23:B23"/>
    <mergeCell ref="C23:D23"/>
    <mergeCell ref="E23:F23"/>
    <mergeCell ref="G23:H23"/>
    <mergeCell ref="I23:L23"/>
    <mergeCell ref="M23:O23"/>
    <mergeCell ref="Q23:S23"/>
    <mergeCell ref="A24:B24"/>
    <mergeCell ref="C24:H24"/>
    <mergeCell ref="A22:B22"/>
    <mergeCell ref="C22:D22"/>
    <mergeCell ref="E22:F22"/>
    <mergeCell ref="G22:H22"/>
    <mergeCell ref="I22:L22"/>
    <mergeCell ref="M22:O22"/>
    <mergeCell ref="A21:B21"/>
    <mergeCell ref="C21:D21"/>
    <mergeCell ref="E21:F21"/>
    <mergeCell ref="G21:H21"/>
    <mergeCell ref="I21:L21"/>
    <mergeCell ref="M21:O21"/>
    <mergeCell ref="A20:B20"/>
    <mergeCell ref="C20:D20"/>
    <mergeCell ref="E20:F20"/>
    <mergeCell ref="G20:H20"/>
    <mergeCell ref="I20:L20"/>
    <mergeCell ref="M20:O20"/>
    <mergeCell ref="AF18:AF24"/>
    <mergeCell ref="AO18:AQ24"/>
    <mergeCell ref="AR18:AR24"/>
    <mergeCell ref="A19:B19"/>
    <mergeCell ref="C19:D19"/>
    <mergeCell ref="E19:F19"/>
    <mergeCell ref="G19:H19"/>
    <mergeCell ref="I19:L19"/>
    <mergeCell ref="M19:O19"/>
    <mergeCell ref="Q19:S19"/>
    <mergeCell ref="Q18:S18"/>
    <mergeCell ref="U18:W21"/>
    <mergeCell ref="X18:X21"/>
    <mergeCell ref="Y18:AA24"/>
    <mergeCell ref="AB18:AB24"/>
    <mergeCell ref="AC18:AE24"/>
    <mergeCell ref="Q20:S20"/>
    <mergeCell ref="Q21:S21"/>
    <mergeCell ref="Q22:S22"/>
    <mergeCell ref="U22:W24"/>
    <mergeCell ref="A18:B18"/>
    <mergeCell ref="C18:D18"/>
    <mergeCell ref="E18:F18"/>
    <mergeCell ref="G18:H18"/>
    <mergeCell ref="A14:B14"/>
    <mergeCell ref="C14:D14"/>
    <mergeCell ref="E14:F14"/>
    <mergeCell ref="G14:H14"/>
    <mergeCell ref="I14:L14"/>
    <mergeCell ref="M14:O14"/>
    <mergeCell ref="I18:L18"/>
    <mergeCell ref="M18:O18"/>
    <mergeCell ref="Q16:S16"/>
    <mergeCell ref="A17:B17"/>
    <mergeCell ref="C17:D17"/>
    <mergeCell ref="E17:F17"/>
    <mergeCell ref="G17:H17"/>
    <mergeCell ref="I17:L17"/>
    <mergeCell ref="M17:O17"/>
    <mergeCell ref="Q17:S17"/>
    <mergeCell ref="A16:B16"/>
    <mergeCell ref="C16:D16"/>
    <mergeCell ref="E16:F16"/>
    <mergeCell ref="G16:H16"/>
    <mergeCell ref="I16:L16"/>
    <mergeCell ref="M16:O16"/>
    <mergeCell ref="AS11:AU24"/>
    <mergeCell ref="AV11:AV24"/>
    <mergeCell ref="A12:B12"/>
    <mergeCell ref="C12:D12"/>
    <mergeCell ref="E12:F12"/>
    <mergeCell ref="G12:H12"/>
    <mergeCell ref="I12:L12"/>
    <mergeCell ref="M12:O12"/>
    <mergeCell ref="Q12:S12"/>
    <mergeCell ref="U12:W17"/>
    <mergeCell ref="AG11:AI24"/>
    <mergeCell ref="AJ11:AJ24"/>
    <mergeCell ref="AK11:AM24"/>
    <mergeCell ref="AN11:AN24"/>
    <mergeCell ref="AO11:AQ17"/>
    <mergeCell ref="AR11:AR17"/>
    <mergeCell ref="Q11:S11"/>
    <mergeCell ref="U11:W11"/>
    <mergeCell ref="A15:B15"/>
    <mergeCell ref="C15:D15"/>
    <mergeCell ref="E15:F15"/>
    <mergeCell ref="G15:H15"/>
    <mergeCell ref="I15:L15"/>
    <mergeCell ref="M15:O15"/>
    <mergeCell ref="A11:B11"/>
    <mergeCell ref="C11:D11"/>
    <mergeCell ref="E11:F11"/>
    <mergeCell ref="G11:H11"/>
    <mergeCell ref="I11:L11"/>
    <mergeCell ref="M11:O11"/>
    <mergeCell ref="A13:B13"/>
    <mergeCell ref="C13:D13"/>
    <mergeCell ref="E13:F13"/>
    <mergeCell ref="G13:H13"/>
    <mergeCell ref="I13:L13"/>
    <mergeCell ref="M13:O13"/>
    <mergeCell ref="Y11:AA17"/>
    <mergeCell ref="AB11:AB17"/>
    <mergeCell ref="AC11:AE17"/>
    <mergeCell ref="AF11:AF17"/>
    <mergeCell ref="X12:X17"/>
    <mergeCell ref="Q13:S13"/>
    <mergeCell ref="Q14:S14"/>
    <mergeCell ref="Q15:S15"/>
    <mergeCell ref="X6:X10"/>
    <mergeCell ref="Y6:AA10"/>
    <mergeCell ref="AB6:AB10"/>
    <mergeCell ref="AC6:AE10"/>
    <mergeCell ref="Q8:S8"/>
    <mergeCell ref="Q9:S9"/>
    <mergeCell ref="Q10:S10"/>
    <mergeCell ref="AS6:AU10"/>
    <mergeCell ref="AV6:AV10"/>
    <mergeCell ref="A7:B7"/>
    <mergeCell ref="C7:D7"/>
    <mergeCell ref="E7:F7"/>
    <mergeCell ref="G7:H7"/>
    <mergeCell ref="I7:K7"/>
    <mergeCell ref="M7:O7"/>
    <mergeCell ref="Q7:S7"/>
    <mergeCell ref="AF6:AF10"/>
    <mergeCell ref="AG6:AI10"/>
    <mergeCell ref="AJ6:AJ10"/>
    <mergeCell ref="AK6:AM10"/>
    <mergeCell ref="AN6:AN10"/>
    <mergeCell ref="AO6:AQ10"/>
    <mergeCell ref="Q6:S6"/>
    <mergeCell ref="U6:W10"/>
    <mergeCell ref="A10:B10"/>
    <mergeCell ref="C10:D10"/>
    <mergeCell ref="E10:F10"/>
    <mergeCell ref="G10:H10"/>
    <mergeCell ref="I10:K10"/>
    <mergeCell ref="M10:O10"/>
    <mergeCell ref="M9:O9"/>
    <mergeCell ref="AG5:AJ5"/>
    <mergeCell ref="AO5:AR5"/>
    <mergeCell ref="A6:B6"/>
    <mergeCell ref="C6:D6"/>
    <mergeCell ref="E6:F6"/>
    <mergeCell ref="G6:H6"/>
    <mergeCell ref="I6:K6"/>
    <mergeCell ref="M6:O6"/>
    <mergeCell ref="A8:B8"/>
    <mergeCell ref="C8:D8"/>
    <mergeCell ref="E8:F8"/>
    <mergeCell ref="G8:H8"/>
    <mergeCell ref="I8:K8"/>
    <mergeCell ref="M8:O8"/>
    <mergeCell ref="AR6:AR10"/>
    <mergeCell ref="Q26:S26"/>
    <mergeCell ref="AS5:AV5"/>
    <mergeCell ref="A9:B9"/>
    <mergeCell ref="C9:D9"/>
    <mergeCell ref="E9:F9"/>
    <mergeCell ref="G9:H9"/>
    <mergeCell ref="I9:K9"/>
    <mergeCell ref="A3:H5"/>
    <mergeCell ref="I3:P3"/>
    <mergeCell ref="Q3:AV3"/>
    <mergeCell ref="I4:L5"/>
    <mergeCell ref="M4:P5"/>
    <mergeCell ref="Q4:T4"/>
    <mergeCell ref="U4:X4"/>
    <mergeCell ref="Y4:AB4"/>
    <mergeCell ref="AC4:AF4"/>
    <mergeCell ref="AG4:AJ4"/>
    <mergeCell ref="AK4:AN5"/>
    <mergeCell ref="AO4:AR4"/>
    <mergeCell ref="AS4:AV4"/>
    <mergeCell ref="Q5:T5"/>
    <mergeCell ref="U5:X5"/>
    <mergeCell ref="Y5:AB5"/>
    <mergeCell ref="AC5:AF5"/>
  </mergeCells>
  <phoneticPr fontId="1"/>
  <pageMargins left="0.7" right="0.7" top="0.75" bottom="0.75" header="0.3" footer="0.3"/>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8C9DC-5928-436C-8489-F4749EB922E3}">
  <dimension ref="A1:BH34"/>
  <sheetViews>
    <sheetView showGridLines="0" showRowColHeaders="0" zoomScale="80" zoomScaleNormal="80" workbookViewId="0"/>
  </sheetViews>
  <sheetFormatPr defaultColWidth="8.83203125" defaultRowHeight="18"/>
  <cols>
    <col min="1" max="1" width="3.08203125" style="2" customWidth="1"/>
    <col min="2" max="2" width="4.08203125" style="2" customWidth="1"/>
    <col min="3" max="5" width="3.08203125" style="2" customWidth="1"/>
    <col min="6" max="6" width="4.08203125" style="2" customWidth="1"/>
    <col min="7" max="8" width="3.08203125" style="2" customWidth="1"/>
    <col min="9" max="9" width="3.08203125" style="136" customWidth="1"/>
    <col min="10" max="48" width="3.08203125" style="2" customWidth="1"/>
    <col min="49" max="16384" width="8.83203125" style="2"/>
  </cols>
  <sheetData>
    <row r="1" spans="1:60" s="63" customFormat="1" ht="30" customHeight="1">
      <c r="A1" s="58" t="s">
        <v>38</v>
      </c>
      <c r="B1" s="59"/>
      <c r="C1" s="60"/>
      <c r="D1" s="60"/>
      <c r="E1" s="60"/>
      <c r="F1" s="60"/>
      <c r="G1" s="60"/>
      <c r="H1" s="60"/>
      <c r="I1" s="60"/>
      <c r="J1" s="60"/>
      <c r="K1" s="60"/>
      <c r="L1" s="60"/>
      <c r="M1" s="59"/>
      <c r="N1" s="59"/>
      <c r="O1" s="59"/>
      <c r="P1" s="59"/>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1"/>
      <c r="AR1" s="61"/>
      <c r="AS1" s="61"/>
      <c r="AT1" s="61"/>
      <c r="AU1" s="61"/>
      <c r="AV1" s="62" t="s">
        <v>39</v>
      </c>
      <c r="AZ1" s="64"/>
      <c r="BA1" s="64"/>
      <c r="BB1" s="64"/>
    </row>
    <row r="2" spans="1:60" ht="22.75" customHeight="1">
      <c r="A2" s="452" t="s">
        <v>117</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row>
    <row r="3" spans="1:60">
      <c r="A3" s="251" t="s">
        <v>44</v>
      </c>
      <c r="B3" s="252"/>
      <c r="C3" s="252"/>
      <c r="D3" s="252"/>
      <c r="E3" s="252"/>
      <c r="F3" s="252"/>
      <c r="G3" s="252"/>
      <c r="H3" s="253"/>
      <c r="I3" s="260" t="s">
        <v>45</v>
      </c>
      <c r="J3" s="261"/>
      <c r="K3" s="261"/>
      <c r="L3" s="261"/>
      <c r="M3" s="261"/>
      <c r="N3" s="261"/>
      <c r="O3" s="261"/>
      <c r="P3" s="262"/>
      <c r="Q3" s="399" t="s">
        <v>46</v>
      </c>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1"/>
    </row>
    <row r="4" spans="1:60" ht="31" customHeight="1">
      <c r="A4" s="254"/>
      <c r="B4" s="255"/>
      <c r="C4" s="255"/>
      <c r="D4" s="255"/>
      <c r="E4" s="255"/>
      <c r="F4" s="255"/>
      <c r="G4" s="255"/>
      <c r="H4" s="256"/>
      <c r="I4" s="266" t="s">
        <v>47</v>
      </c>
      <c r="J4" s="267"/>
      <c r="K4" s="267"/>
      <c r="L4" s="268"/>
      <c r="M4" s="272" t="s">
        <v>48</v>
      </c>
      <c r="N4" s="273"/>
      <c r="O4" s="273"/>
      <c r="P4" s="274"/>
      <c r="Q4" s="240" t="s">
        <v>49</v>
      </c>
      <c r="R4" s="241"/>
      <c r="S4" s="241"/>
      <c r="T4" s="241"/>
      <c r="U4" s="242" t="s">
        <v>50</v>
      </c>
      <c r="V4" s="241"/>
      <c r="W4" s="241"/>
      <c r="X4" s="243"/>
      <c r="Y4" s="242" t="s">
        <v>51</v>
      </c>
      <c r="Z4" s="241"/>
      <c r="AA4" s="241"/>
      <c r="AB4" s="243"/>
      <c r="AC4" s="404" t="s">
        <v>52</v>
      </c>
      <c r="AD4" s="403"/>
      <c r="AE4" s="403"/>
      <c r="AF4" s="405"/>
      <c r="AG4" s="242" t="s">
        <v>53</v>
      </c>
      <c r="AH4" s="241"/>
      <c r="AI4" s="241"/>
      <c r="AJ4" s="243"/>
      <c r="AK4" s="404" t="s">
        <v>54</v>
      </c>
      <c r="AL4" s="403"/>
      <c r="AM4" s="403"/>
      <c r="AN4" s="405"/>
      <c r="AO4" s="474" t="s">
        <v>55</v>
      </c>
      <c r="AP4" s="475"/>
      <c r="AQ4" s="475"/>
      <c r="AR4" s="476"/>
      <c r="AS4" s="404" t="s">
        <v>56</v>
      </c>
      <c r="AT4" s="403"/>
      <c r="AU4" s="403"/>
      <c r="AV4" s="477"/>
    </row>
    <row r="5" spans="1:60" ht="18.5" thickBot="1">
      <c r="A5" s="257"/>
      <c r="B5" s="258"/>
      <c r="C5" s="258"/>
      <c r="D5" s="258"/>
      <c r="E5" s="258"/>
      <c r="F5" s="258"/>
      <c r="G5" s="258"/>
      <c r="H5" s="259"/>
      <c r="I5" s="269"/>
      <c r="J5" s="270"/>
      <c r="K5" s="270"/>
      <c r="L5" s="271"/>
      <c r="M5" s="275"/>
      <c r="N5" s="276"/>
      <c r="O5" s="276"/>
      <c r="P5" s="277"/>
      <c r="Q5" s="232" t="s">
        <v>57</v>
      </c>
      <c r="R5" s="233"/>
      <c r="S5" s="233"/>
      <c r="T5" s="233"/>
      <c r="U5" s="234" t="s">
        <v>58</v>
      </c>
      <c r="V5" s="233"/>
      <c r="W5" s="233"/>
      <c r="X5" s="235"/>
      <c r="Y5" s="234" t="s">
        <v>57</v>
      </c>
      <c r="Z5" s="233"/>
      <c r="AA5" s="233"/>
      <c r="AB5" s="235"/>
      <c r="AC5" s="414" t="s">
        <v>59</v>
      </c>
      <c r="AD5" s="413"/>
      <c r="AE5" s="413"/>
      <c r="AF5" s="415"/>
      <c r="AG5" s="234" t="s">
        <v>60</v>
      </c>
      <c r="AH5" s="233"/>
      <c r="AI5" s="233"/>
      <c r="AJ5" s="235"/>
      <c r="AK5" s="414"/>
      <c r="AL5" s="413"/>
      <c r="AM5" s="413"/>
      <c r="AN5" s="415"/>
      <c r="AO5" s="478" t="s">
        <v>61</v>
      </c>
      <c r="AP5" s="479"/>
      <c r="AQ5" s="479"/>
      <c r="AR5" s="480"/>
      <c r="AS5" s="414" t="s">
        <v>62</v>
      </c>
      <c r="AT5" s="413"/>
      <c r="AU5" s="413"/>
      <c r="AV5" s="481"/>
    </row>
    <row r="6" spans="1:60" ht="18.5" thickTop="1">
      <c r="A6" s="244">
        <v>0</v>
      </c>
      <c r="B6" s="245"/>
      <c r="C6" s="246"/>
      <c r="D6" s="246"/>
      <c r="E6" s="245">
        <v>100</v>
      </c>
      <c r="F6" s="245"/>
      <c r="G6" s="246" t="s">
        <v>63</v>
      </c>
      <c r="H6" s="247"/>
      <c r="I6" s="248">
        <v>21000</v>
      </c>
      <c r="J6" s="249"/>
      <c r="K6" s="249"/>
      <c r="L6" s="73" t="s">
        <v>64</v>
      </c>
      <c r="M6" s="250">
        <v>30000</v>
      </c>
      <c r="N6" s="249"/>
      <c r="O6" s="249"/>
      <c r="P6" s="74" t="s">
        <v>64</v>
      </c>
      <c r="Q6" s="278">
        <v>36000</v>
      </c>
      <c r="R6" s="279"/>
      <c r="S6" s="279"/>
      <c r="T6" s="75" t="s">
        <v>64</v>
      </c>
      <c r="U6" s="278">
        <v>80000</v>
      </c>
      <c r="V6" s="279"/>
      <c r="W6" s="279"/>
      <c r="X6" s="302" t="s">
        <v>64</v>
      </c>
      <c r="Y6" s="278">
        <v>48000</v>
      </c>
      <c r="Z6" s="279"/>
      <c r="AA6" s="279"/>
      <c r="AB6" s="302" t="s">
        <v>64</v>
      </c>
      <c r="AC6" s="424">
        <v>48000</v>
      </c>
      <c r="AD6" s="425"/>
      <c r="AE6" s="425"/>
      <c r="AF6" s="430" t="s">
        <v>64</v>
      </c>
      <c r="AG6" s="278">
        <v>10000</v>
      </c>
      <c r="AH6" s="279"/>
      <c r="AI6" s="279"/>
      <c r="AJ6" s="302" t="s">
        <v>64</v>
      </c>
      <c r="AK6" s="424">
        <v>12000</v>
      </c>
      <c r="AL6" s="425"/>
      <c r="AM6" s="425"/>
      <c r="AN6" s="430" t="s">
        <v>64</v>
      </c>
      <c r="AO6" s="424">
        <v>48000</v>
      </c>
      <c r="AP6" s="425"/>
      <c r="AQ6" s="425"/>
      <c r="AR6" s="430" t="s">
        <v>64</v>
      </c>
      <c r="AS6" s="424">
        <v>10000</v>
      </c>
      <c r="AT6" s="425"/>
      <c r="AU6" s="425"/>
      <c r="AV6" s="482" t="s">
        <v>64</v>
      </c>
    </row>
    <row r="7" spans="1:60">
      <c r="A7" s="287">
        <v>100.001</v>
      </c>
      <c r="B7" s="288"/>
      <c r="C7" s="289" t="s">
        <v>65</v>
      </c>
      <c r="D7" s="289"/>
      <c r="E7" s="288">
        <v>200</v>
      </c>
      <c r="F7" s="288"/>
      <c r="G7" s="289" t="s">
        <v>63</v>
      </c>
      <c r="H7" s="290"/>
      <c r="I7" s="291">
        <v>30000</v>
      </c>
      <c r="J7" s="292"/>
      <c r="K7" s="292"/>
      <c r="L7" s="73" t="s">
        <v>64</v>
      </c>
      <c r="M7" s="293">
        <v>43000</v>
      </c>
      <c r="N7" s="292"/>
      <c r="O7" s="292"/>
      <c r="P7" s="83" t="s">
        <v>64</v>
      </c>
      <c r="Q7" s="294">
        <v>36000</v>
      </c>
      <c r="R7" s="295"/>
      <c r="S7" s="295"/>
      <c r="T7" s="84" t="s">
        <v>64</v>
      </c>
      <c r="U7" s="280"/>
      <c r="V7" s="281"/>
      <c r="W7" s="281"/>
      <c r="X7" s="303"/>
      <c r="Y7" s="280"/>
      <c r="Z7" s="281"/>
      <c r="AA7" s="281"/>
      <c r="AB7" s="303"/>
      <c r="AC7" s="426"/>
      <c r="AD7" s="427"/>
      <c r="AE7" s="427"/>
      <c r="AF7" s="431"/>
      <c r="AG7" s="280"/>
      <c r="AH7" s="281"/>
      <c r="AI7" s="281"/>
      <c r="AJ7" s="303"/>
      <c r="AK7" s="426"/>
      <c r="AL7" s="427"/>
      <c r="AM7" s="427"/>
      <c r="AN7" s="431"/>
      <c r="AO7" s="426"/>
      <c r="AP7" s="427"/>
      <c r="AQ7" s="427"/>
      <c r="AR7" s="431"/>
      <c r="AS7" s="426"/>
      <c r="AT7" s="427"/>
      <c r="AU7" s="427"/>
      <c r="AV7" s="483"/>
    </row>
    <row r="8" spans="1:60">
      <c r="A8" s="287">
        <v>200.001</v>
      </c>
      <c r="B8" s="288"/>
      <c r="C8" s="289" t="s">
        <v>65</v>
      </c>
      <c r="D8" s="289"/>
      <c r="E8" s="288">
        <v>300</v>
      </c>
      <c r="F8" s="288"/>
      <c r="G8" s="289" t="s">
        <v>63</v>
      </c>
      <c r="H8" s="290"/>
      <c r="I8" s="291">
        <v>42000</v>
      </c>
      <c r="J8" s="292"/>
      <c r="K8" s="292"/>
      <c r="L8" s="73" t="s">
        <v>64</v>
      </c>
      <c r="M8" s="293">
        <v>57000</v>
      </c>
      <c r="N8" s="292"/>
      <c r="O8" s="292"/>
      <c r="P8" s="83" t="s">
        <v>64</v>
      </c>
      <c r="Q8" s="294">
        <v>41000</v>
      </c>
      <c r="R8" s="295"/>
      <c r="S8" s="295"/>
      <c r="T8" s="84" t="s">
        <v>64</v>
      </c>
      <c r="U8" s="280"/>
      <c r="V8" s="281"/>
      <c r="W8" s="281"/>
      <c r="X8" s="303"/>
      <c r="Y8" s="280"/>
      <c r="Z8" s="281"/>
      <c r="AA8" s="281"/>
      <c r="AB8" s="303"/>
      <c r="AC8" s="426"/>
      <c r="AD8" s="427"/>
      <c r="AE8" s="427"/>
      <c r="AF8" s="431"/>
      <c r="AG8" s="280"/>
      <c r="AH8" s="281"/>
      <c r="AI8" s="281"/>
      <c r="AJ8" s="303"/>
      <c r="AK8" s="426"/>
      <c r="AL8" s="427"/>
      <c r="AM8" s="427"/>
      <c r="AN8" s="431"/>
      <c r="AO8" s="426"/>
      <c r="AP8" s="427"/>
      <c r="AQ8" s="427"/>
      <c r="AR8" s="431"/>
      <c r="AS8" s="426"/>
      <c r="AT8" s="427"/>
      <c r="AU8" s="427"/>
      <c r="AV8" s="483"/>
    </row>
    <row r="9" spans="1:60">
      <c r="A9" s="287">
        <v>300.00099999999998</v>
      </c>
      <c r="B9" s="288"/>
      <c r="C9" s="289" t="s">
        <v>65</v>
      </c>
      <c r="D9" s="289"/>
      <c r="E9" s="288">
        <v>500</v>
      </c>
      <c r="F9" s="288"/>
      <c r="G9" s="289" t="s">
        <v>63</v>
      </c>
      <c r="H9" s="290"/>
      <c r="I9" s="291">
        <v>52000</v>
      </c>
      <c r="J9" s="292"/>
      <c r="K9" s="292"/>
      <c r="L9" s="73" t="s">
        <v>64</v>
      </c>
      <c r="M9" s="293">
        <v>71000</v>
      </c>
      <c r="N9" s="292"/>
      <c r="O9" s="292"/>
      <c r="P9" s="83" t="s">
        <v>64</v>
      </c>
      <c r="Q9" s="294">
        <v>49000</v>
      </c>
      <c r="R9" s="295"/>
      <c r="S9" s="295"/>
      <c r="T9" s="84" t="s">
        <v>64</v>
      </c>
      <c r="U9" s="280"/>
      <c r="V9" s="281"/>
      <c r="W9" s="281"/>
      <c r="X9" s="303"/>
      <c r="Y9" s="280"/>
      <c r="Z9" s="281"/>
      <c r="AA9" s="281"/>
      <c r="AB9" s="303"/>
      <c r="AC9" s="426"/>
      <c r="AD9" s="427"/>
      <c r="AE9" s="427"/>
      <c r="AF9" s="431"/>
      <c r="AG9" s="280"/>
      <c r="AH9" s="281"/>
      <c r="AI9" s="281"/>
      <c r="AJ9" s="303"/>
      <c r="AK9" s="426"/>
      <c r="AL9" s="427"/>
      <c r="AM9" s="427"/>
      <c r="AN9" s="431"/>
      <c r="AO9" s="426"/>
      <c r="AP9" s="427"/>
      <c r="AQ9" s="427"/>
      <c r="AR9" s="431"/>
      <c r="AS9" s="426"/>
      <c r="AT9" s="427"/>
      <c r="AU9" s="427"/>
      <c r="AV9" s="483"/>
    </row>
    <row r="10" spans="1:60">
      <c r="A10" s="287">
        <v>500.00099999999998</v>
      </c>
      <c r="B10" s="288"/>
      <c r="C10" s="289" t="s">
        <v>65</v>
      </c>
      <c r="D10" s="289"/>
      <c r="E10" s="288">
        <v>1000</v>
      </c>
      <c r="F10" s="288"/>
      <c r="G10" s="289" t="s">
        <v>63</v>
      </c>
      <c r="H10" s="290"/>
      <c r="I10" s="291">
        <v>72000</v>
      </c>
      <c r="J10" s="292"/>
      <c r="K10" s="292"/>
      <c r="L10" s="91" t="s">
        <v>64</v>
      </c>
      <c r="M10" s="293">
        <v>96000</v>
      </c>
      <c r="N10" s="292"/>
      <c r="O10" s="292"/>
      <c r="P10" s="83" t="s">
        <v>64</v>
      </c>
      <c r="Q10" s="294">
        <v>64000</v>
      </c>
      <c r="R10" s="295"/>
      <c r="S10" s="295"/>
      <c r="T10" s="84" t="s">
        <v>64</v>
      </c>
      <c r="U10" s="282"/>
      <c r="V10" s="283"/>
      <c r="W10" s="283"/>
      <c r="X10" s="304"/>
      <c r="Y10" s="282"/>
      <c r="Z10" s="283"/>
      <c r="AA10" s="283"/>
      <c r="AB10" s="304"/>
      <c r="AC10" s="428"/>
      <c r="AD10" s="429"/>
      <c r="AE10" s="429"/>
      <c r="AF10" s="432"/>
      <c r="AG10" s="282"/>
      <c r="AH10" s="283"/>
      <c r="AI10" s="283"/>
      <c r="AJ10" s="304"/>
      <c r="AK10" s="428"/>
      <c r="AL10" s="429"/>
      <c r="AM10" s="429"/>
      <c r="AN10" s="432"/>
      <c r="AO10" s="428"/>
      <c r="AP10" s="429"/>
      <c r="AQ10" s="429"/>
      <c r="AR10" s="432"/>
      <c r="AS10" s="428"/>
      <c r="AT10" s="429"/>
      <c r="AU10" s="429"/>
      <c r="AV10" s="484"/>
    </row>
    <row r="11" spans="1:60">
      <c r="A11" s="287">
        <v>1000.001</v>
      </c>
      <c r="B11" s="288"/>
      <c r="C11" s="289" t="s">
        <v>65</v>
      </c>
      <c r="D11" s="289"/>
      <c r="E11" s="288">
        <v>2000</v>
      </c>
      <c r="F11" s="288"/>
      <c r="G11" s="289" t="s">
        <v>63</v>
      </c>
      <c r="H11" s="290"/>
      <c r="I11" s="352" t="s">
        <v>66</v>
      </c>
      <c r="J11" s="353"/>
      <c r="K11" s="353"/>
      <c r="L11" s="354"/>
      <c r="M11" s="293">
        <v>140000</v>
      </c>
      <c r="N11" s="292"/>
      <c r="O11" s="292"/>
      <c r="P11" s="83" t="s">
        <v>64</v>
      </c>
      <c r="Q11" s="294">
        <v>100000</v>
      </c>
      <c r="R11" s="295"/>
      <c r="S11" s="295"/>
      <c r="T11" s="84" t="s">
        <v>64</v>
      </c>
      <c r="U11" s="294">
        <v>110000</v>
      </c>
      <c r="V11" s="295"/>
      <c r="W11" s="295"/>
      <c r="X11" s="138" t="s">
        <v>64</v>
      </c>
      <c r="Y11" s="347">
        <v>84000</v>
      </c>
      <c r="Z11" s="344"/>
      <c r="AA11" s="344"/>
      <c r="AB11" s="355" t="s">
        <v>64</v>
      </c>
      <c r="AC11" s="433">
        <v>84000</v>
      </c>
      <c r="AD11" s="434"/>
      <c r="AE11" s="434"/>
      <c r="AF11" s="435" t="s">
        <v>64</v>
      </c>
      <c r="AG11" s="347">
        <v>20000</v>
      </c>
      <c r="AH11" s="344"/>
      <c r="AI11" s="344"/>
      <c r="AJ11" s="355" t="s">
        <v>64</v>
      </c>
      <c r="AK11" s="433">
        <v>24000</v>
      </c>
      <c r="AL11" s="434"/>
      <c r="AM11" s="434"/>
      <c r="AN11" s="435" t="s">
        <v>64</v>
      </c>
      <c r="AO11" s="433">
        <v>84000</v>
      </c>
      <c r="AP11" s="434"/>
      <c r="AQ11" s="434"/>
      <c r="AR11" s="435" t="s">
        <v>64</v>
      </c>
      <c r="AS11" s="433">
        <v>20000</v>
      </c>
      <c r="AT11" s="434"/>
      <c r="AU11" s="434"/>
      <c r="AV11" s="485" t="s">
        <v>64</v>
      </c>
      <c r="BD11" s="129"/>
      <c r="BE11" s="130"/>
      <c r="BF11" s="130"/>
      <c r="BG11" s="130"/>
      <c r="BH11" s="131"/>
    </row>
    <row r="12" spans="1:60">
      <c r="A12" s="287">
        <v>2000.001</v>
      </c>
      <c r="B12" s="288"/>
      <c r="C12" s="289" t="s">
        <v>65</v>
      </c>
      <c r="D12" s="289"/>
      <c r="E12" s="288">
        <v>3000</v>
      </c>
      <c r="F12" s="288"/>
      <c r="G12" s="289" t="s">
        <v>63</v>
      </c>
      <c r="H12" s="290"/>
      <c r="I12" s="352" t="s">
        <v>66</v>
      </c>
      <c r="J12" s="353"/>
      <c r="K12" s="353"/>
      <c r="L12" s="354"/>
      <c r="M12" s="293">
        <v>180000</v>
      </c>
      <c r="N12" s="292"/>
      <c r="O12" s="292"/>
      <c r="P12" s="83" t="s">
        <v>64</v>
      </c>
      <c r="Q12" s="294">
        <v>140000</v>
      </c>
      <c r="R12" s="295"/>
      <c r="S12" s="295"/>
      <c r="T12" s="84" t="s">
        <v>64</v>
      </c>
      <c r="U12" s="347">
        <v>130000</v>
      </c>
      <c r="V12" s="344"/>
      <c r="W12" s="344"/>
      <c r="X12" s="355" t="s">
        <v>64</v>
      </c>
      <c r="Y12" s="280"/>
      <c r="Z12" s="281"/>
      <c r="AA12" s="281"/>
      <c r="AB12" s="303"/>
      <c r="AC12" s="426"/>
      <c r="AD12" s="427"/>
      <c r="AE12" s="427"/>
      <c r="AF12" s="431"/>
      <c r="AG12" s="280"/>
      <c r="AH12" s="281"/>
      <c r="AI12" s="281"/>
      <c r="AJ12" s="303"/>
      <c r="AK12" s="426"/>
      <c r="AL12" s="427"/>
      <c r="AM12" s="427"/>
      <c r="AN12" s="431"/>
      <c r="AO12" s="426"/>
      <c r="AP12" s="427"/>
      <c r="AQ12" s="427"/>
      <c r="AR12" s="431"/>
      <c r="AS12" s="426"/>
      <c r="AT12" s="427"/>
      <c r="AU12" s="427"/>
      <c r="AV12" s="483"/>
      <c r="BD12" s="130"/>
      <c r="BE12" s="130"/>
      <c r="BF12" s="130"/>
      <c r="BG12" s="130"/>
      <c r="BH12" s="131"/>
    </row>
    <row r="13" spans="1:60">
      <c r="A13" s="287">
        <v>3000.0010000000002</v>
      </c>
      <c r="B13" s="288"/>
      <c r="C13" s="289" t="s">
        <v>65</v>
      </c>
      <c r="D13" s="289"/>
      <c r="E13" s="288">
        <v>4000</v>
      </c>
      <c r="F13" s="288"/>
      <c r="G13" s="289" t="s">
        <v>63</v>
      </c>
      <c r="H13" s="290"/>
      <c r="I13" s="352" t="s">
        <v>66</v>
      </c>
      <c r="J13" s="353"/>
      <c r="K13" s="353"/>
      <c r="L13" s="354"/>
      <c r="M13" s="293">
        <v>210000</v>
      </c>
      <c r="N13" s="292"/>
      <c r="O13" s="292"/>
      <c r="P13" s="83" t="s">
        <v>64</v>
      </c>
      <c r="Q13" s="294">
        <v>160000</v>
      </c>
      <c r="R13" s="295"/>
      <c r="S13" s="295"/>
      <c r="T13" s="84" t="s">
        <v>64</v>
      </c>
      <c r="U13" s="280"/>
      <c r="V13" s="281"/>
      <c r="W13" s="281"/>
      <c r="X13" s="303"/>
      <c r="Y13" s="280"/>
      <c r="Z13" s="281"/>
      <c r="AA13" s="281"/>
      <c r="AB13" s="303"/>
      <c r="AC13" s="426"/>
      <c r="AD13" s="427"/>
      <c r="AE13" s="427"/>
      <c r="AF13" s="431"/>
      <c r="AG13" s="280"/>
      <c r="AH13" s="281"/>
      <c r="AI13" s="281"/>
      <c r="AJ13" s="303"/>
      <c r="AK13" s="426"/>
      <c r="AL13" s="427"/>
      <c r="AM13" s="427"/>
      <c r="AN13" s="431"/>
      <c r="AO13" s="426"/>
      <c r="AP13" s="427"/>
      <c r="AQ13" s="427"/>
      <c r="AR13" s="431"/>
      <c r="AS13" s="426"/>
      <c r="AT13" s="427"/>
      <c r="AU13" s="427"/>
      <c r="AV13" s="483"/>
      <c r="BD13" s="130"/>
      <c r="BE13" s="130"/>
      <c r="BF13" s="130"/>
      <c r="BG13" s="130"/>
      <c r="BH13" s="131"/>
    </row>
    <row r="14" spans="1:60">
      <c r="A14" s="287">
        <v>4000.0010000000002</v>
      </c>
      <c r="B14" s="288"/>
      <c r="C14" s="289" t="s">
        <v>65</v>
      </c>
      <c r="D14" s="289"/>
      <c r="E14" s="288">
        <v>5000</v>
      </c>
      <c r="F14" s="288"/>
      <c r="G14" s="289" t="s">
        <v>63</v>
      </c>
      <c r="H14" s="290"/>
      <c r="I14" s="352" t="s">
        <v>66</v>
      </c>
      <c r="J14" s="353"/>
      <c r="K14" s="353"/>
      <c r="L14" s="354"/>
      <c r="M14" s="293">
        <v>240000</v>
      </c>
      <c r="N14" s="292"/>
      <c r="O14" s="292"/>
      <c r="P14" s="83" t="s">
        <v>64</v>
      </c>
      <c r="Q14" s="294">
        <v>180000</v>
      </c>
      <c r="R14" s="295"/>
      <c r="S14" s="295"/>
      <c r="T14" s="84" t="s">
        <v>64</v>
      </c>
      <c r="U14" s="280"/>
      <c r="V14" s="281"/>
      <c r="W14" s="281"/>
      <c r="X14" s="303"/>
      <c r="Y14" s="280"/>
      <c r="Z14" s="281"/>
      <c r="AA14" s="281"/>
      <c r="AB14" s="303"/>
      <c r="AC14" s="426"/>
      <c r="AD14" s="427"/>
      <c r="AE14" s="427"/>
      <c r="AF14" s="431"/>
      <c r="AG14" s="280"/>
      <c r="AH14" s="281"/>
      <c r="AI14" s="281"/>
      <c r="AJ14" s="303"/>
      <c r="AK14" s="426"/>
      <c r="AL14" s="427"/>
      <c r="AM14" s="427"/>
      <c r="AN14" s="431"/>
      <c r="AO14" s="426"/>
      <c r="AP14" s="427"/>
      <c r="AQ14" s="427"/>
      <c r="AR14" s="431"/>
      <c r="AS14" s="426"/>
      <c r="AT14" s="427"/>
      <c r="AU14" s="427"/>
      <c r="AV14" s="483"/>
      <c r="BD14" s="130"/>
      <c r="BE14" s="130"/>
      <c r="BF14" s="130"/>
      <c r="BG14" s="130"/>
      <c r="BH14" s="131"/>
    </row>
    <row r="15" spans="1:60">
      <c r="A15" s="287">
        <v>5000.0010000000002</v>
      </c>
      <c r="B15" s="288"/>
      <c r="C15" s="289" t="s">
        <v>65</v>
      </c>
      <c r="D15" s="289"/>
      <c r="E15" s="288">
        <v>6000</v>
      </c>
      <c r="F15" s="288"/>
      <c r="G15" s="289" t="s">
        <v>63</v>
      </c>
      <c r="H15" s="290"/>
      <c r="I15" s="352" t="s">
        <v>66</v>
      </c>
      <c r="J15" s="353"/>
      <c r="K15" s="353"/>
      <c r="L15" s="354"/>
      <c r="M15" s="293">
        <v>260000</v>
      </c>
      <c r="N15" s="292"/>
      <c r="O15" s="292"/>
      <c r="P15" s="83" t="s">
        <v>64</v>
      </c>
      <c r="Q15" s="294">
        <v>200000</v>
      </c>
      <c r="R15" s="295"/>
      <c r="S15" s="295"/>
      <c r="T15" s="84" t="s">
        <v>64</v>
      </c>
      <c r="U15" s="280"/>
      <c r="V15" s="281"/>
      <c r="W15" s="281"/>
      <c r="X15" s="303"/>
      <c r="Y15" s="280"/>
      <c r="Z15" s="281"/>
      <c r="AA15" s="281"/>
      <c r="AB15" s="303"/>
      <c r="AC15" s="426"/>
      <c r="AD15" s="427"/>
      <c r="AE15" s="427"/>
      <c r="AF15" s="431"/>
      <c r="AG15" s="280"/>
      <c r="AH15" s="281"/>
      <c r="AI15" s="281"/>
      <c r="AJ15" s="303"/>
      <c r="AK15" s="426"/>
      <c r="AL15" s="427"/>
      <c r="AM15" s="427"/>
      <c r="AN15" s="431"/>
      <c r="AO15" s="426"/>
      <c r="AP15" s="427"/>
      <c r="AQ15" s="427"/>
      <c r="AR15" s="431"/>
      <c r="AS15" s="426"/>
      <c r="AT15" s="427"/>
      <c r="AU15" s="427"/>
      <c r="AV15" s="483"/>
      <c r="BD15" s="130"/>
      <c r="BE15" s="130"/>
      <c r="BF15" s="130"/>
      <c r="BG15" s="130"/>
      <c r="BH15" s="131"/>
    </row>
    <row r="16" spans="1:60">
      <c r="A16" s="287">
        <v>6000.0010000000002</v>
      </c>
      <c r="B16" s="288"/>
      <c r="C16" s="289" t="s">
        <v>65</v>
      </c>
      <c r="D16" s="289"/>
      <c r="E16" s="288">
        <v>8000</v>
      </c>
      <c r="F16" s="288"/>
      <c r="G16" s="289" t="s">
        <v>63</v>
      </c>
      <c r="H16" s="290"/>
      <c r="I16" s="352" t="s">
        <v>66</v>
      </c>
      <c r="J16" s="353"/>
      <c r="K16" s="353"/>
      <c r="L16" s="354"/>
      <c r="M16" s="293">
        <v>300000</v>
      </c>
      <c r="N16" s="292"/>
      <c r="O16" s="292"/>
      <c r="P16" s="83" t="s">
        <v>64</v>
      </c>
      <c r="Q16" s="294">
        <v>230000</v>
      </c>
      <c r="R16" s="295"/>
      <c r="S16" s="295"/>
      <c r="T16" s="84" t="s">
        <v>64</v>
      </c>
      <c r="U16" s="280"/>
      <c r="V16" s="281"/>
      <c r="W16" s="281"/>
      <c r="X16" s="303"/>
      <c r="Y16" s="280"/>
      <c r="Z16" s="281"/>
      <c r="AA16" s="281"/>
      <c r="AB16" s="303"/>
      <c r="AC16" s="426"/>
      <c r="AD16" s="427"/>
      <c r="AE16" s="427"/>
      <c r="AF16" s="431"/>
      <c r="AG16" s="280"/>
      <c r="AH16" s="281"/>
      <c r="AI16" s="281"/>
      <c r="AJ16" s="303"/>
      <c r="AK16" s="426"/>
      <c r="AL16" s="427"/>
      <c r="AM16" s="427"/>
      <c r="AN16" s="431"/>
      <c r="AO16" s="426"/>
      <c r="AP16" s="427"/>
      <c r="AQ16" s="427"/>
      <c r="AR16" s="431"/>
      <c r="AS16" s="426"/>
      <c r="AT16" s="427"/>
      <c r="AU16" s="427"/>
      <c r="AV16" s="483"/>
    </row>
    <row r="17" spans="1:57">
      <c r="A17" s="287">
        <v>8000.0010000000002</v>
      </c>
      <c r="B17" s="288"/>
      <c r="C17" s="289" t="s">
        <v>65</v>
      </c>
      <c r="D17" s="289"/>
      <c r="E17" s="288">
        <v>10000</v>
      </c>
      <c r="F17" s="288"/>
      <c r="G17" s="289" t="s">
        <v>63</v>
      </c>
      <c r="H17" s="290"/>
      <c r="I17" s="352" t="s">
        <v>66</v>
      </c>
      <c r="J17" s="353"/>
      <c r="K17" s="353"/>
      <c r="L17" s="354"/>
      <c r="M17" s="293">
        <v>340000</v>
      </c>
      <c r="N17" s="292"/>
      <c r="O17" s="292"/>
      <c r="P17" s="83" t="s">
        <v>64</v>
      </c>
      <c r="Q17" s="294">
        <v>260000</v>
      </c>
      <c r="R17" s="295"/>
      <c r="S17" s="295"/>
      <c r="T17" s="84" t="s">
        <v>64</v>
      </c>
      <c r="U17" s="282"/>
      <c r="V17" s="283"/>
      <c r="W17" s="283"/>
      <c r="X17" s="304"/>
      <c r="Y17" s="282"/>
      <c r="Z17" s="283"/>
      <c r="AA17" s="283"/>
      <c r="AB17" s="304"/>
      <c r="AC17" s="428"/>
      <c r="AD17" s="429"/>
      <c r="AE17" s="429"/>
      <c r="AF17" s="432"/>
      <c r="AG17" s="280"/>
      <c r="AH17" s="281"/>
      <c r="AI17" s="281"/>
      <c r="AJ17" s="303"/>
      <c r="AK17" s="426"/>
      <c r="AL17" s="427"/>
      <c r="AM17" s="427"/>
      <c r="AN17" s="431"/>
      <c r="AO17" s="428"/>
      <c r="AP17" s="429"/>
      <c r="AQ17" s="429"/>
      <c r="AR17" s="432"/>
      <c r="AS17" s="426"/>
      <c r="AT17" s="427"/>
      <c r="AU17" s="427"/>
      <c r="AV17" s="483"/>
    </row>
    <row r="18" spans="1:57">
      <c r="A18" s="287">
        <v>10000.001</v>
      </c>
      <c r="B18" s="288"/>
      <c r="C18" s="289" t="s">
        <v>65</v>
      </c>
      <c r="D18" s="289"/>
      <c r="E18" s="288">
        <v>15000</v>
      </c>
      <c r="F18" s="288"/>
      <c r="G18" s="289" t="s">
        <v>63</v>
      </c>
      <c r="H18" s="290"/>
      <c r="I18" s="352" t="s">
        <v>66</v>
      </c>
      <c r="J18" s="353"/>
      <c r="K18" s="353"/>
      <c r="L18" s="354"/>
      <c r="M18" s="293">
        <v>390000</v>
      </c>
      <c r="N18" s="292"/>
      <c r="O18" s="292"/>
      <c r="P18" s="83" t="s">
        <v>64</v>
      </c>
      <c r="Q18" s="294">
        <v>290000</v>
      </c>
      <c r="R18" s="295"/>
      <c r="S18" s="295"/>
      <c r="T18" s="84" t="s">
        <v>64</v>
      </c>
      <c r="U18" s="347">
        <v>170000</v>
      </c>
      <c r="V18" s="344"/>
      <c r="W18" s="344"/>
      <c r="X18" s="355" t="s">
        <v>64</v>
      </c>
      <c r="Y18" s="347">
        <v>120000</v>
      </c>
      <c r="Z18" s="344"/>
      <c r="AA18" s="344"/>
      <c r="AB18" s="355" t="s">
        <v>64</v>
      </c>
      <c r="AC18" s="433">
        <v>120000</v>
      </c>
      <c r="AD18" s="434"/>
      <c r="AE18" s="434"/>
      <c r="AF18" s="435" t="s">
        <v>64</v>
      </c>
      <c r="AG18" s="280"/>
      <c r="AH18" s="281"/>
      <c r="AI18" s="281"/>
      <c r="AJ18" s="303"/>
      <c r="AK18" s="426"/>
      <c r="AL18" s="427"/>
      <c r="AM18" s="427"/>
      <c r="AN18" s="431"/>
      <c r="AO18" s="433">
        <v>120000</v>
      </c>
      <c r="AP18" s="434"/>
      <c r="AQ18" s="434"/>
      <c r="AR18" s="435" t="s">
        <v>64</v>
      </c>
      <c r="AS18" s="426"/>
      <c r="AT18" s="427"/>
      <c r="AU18" s="427"/>
      <c r="AV18" s="483"/>
      <c r="BA18" s="6"/>
      <c r="BB18" s="6"/>
      <c r="BC18" s="6"/>
      <c r="BD18" s="6"/>
      <c r="BE18" s="6"/>
    </row>
    <row r="19" spans="1:57">
      <c r="A19" s="287">
        <v>15000.001</v>
      </c>
      <c r="B19" s="288"/>
      <c r="C19" s="289" t="s">
        <v>65</v>
      </c>
      <c r="D19" s="289"/>
      <c r="E19" s="288">
        <v>20000</v>
      </c>
      <c r="F19" s="288"/>
      <c r="G19" s="289" t="s">
        <v>63</v>
      </c>
      <c r="H19" s="290"/>
      <c r="I19" s="352" t="s">
        <v>66</v>
      </c>
      <c r="J19" s="353"/>
      <c r="K19" s="353"/>
      <c r="L19" s="354"/>
      <c r="M19" s="293">
        <v>440000</v>
      </c>
      <c r="N19" s="292"/>
      <c r="O19" s="292"/>
      <c r="P19" s="83" t="s">
        <v>64</v>
      </c>
      <c r="Q19" s="294">
        <v>320000</v>
      </c>
      <c r="R19" s="295"/>
      <c r="S19" s="295"/>
      <c r="T19" s="84" t="s">
        <v>64</v>
      </c>
      <c r="U19" s="280"/>
      <c r="V19" s="281"/>
      <c r="W19" s="281"/>
      <c r="X19" s="303"/>
      <c r="Y19" s="280"/>
      <c r="Z19" s="281"/>
      <c r="AA19" s="281"/>
      <c r="AB19" s="303"/>
      <c r="AC19" s="426"/>
      <c r="AD19" s="427"/>
      <c r="AE19" s="427"/>
      <c r="AF19" s="431"/>
      <c r="AG19" s="280"/>
      <c r="AH19" s="281"/>
      <c r="AI19" s="281"/>
      <c r="AJ19" s="303"/>
      <c r="AK19" s="426"/>
      <c r="AL19" s="427"/>
      <c r="AM19" s="427"/>
      <c r="AN19" s="431"/>
      <c r="AO19" s="426"/>
      <c r="AP19" s="427"/>
      <c r="AQ19" s="427"/>
      <c r="AR19" s="431"/>
      <c r="AS19" s="426"/>
      <c r="AT19" s="427"/>
      <c r="AU19" s="427"/>
      <c r="AV19" s="483"/>
      <c r="BA19" s="6"/>
      <c r="BB19" s="6"/>
      <c r="BC19" s="6"/>
      <c r="BD19" s="6"/>
      <c r="BE19" s="139"/>
    </row>
    <row r="20" spans="1:57">
      <c r="A20" s="287">
        <v>20000.001</v>
      </c>
      <c r="B20" s="288"/>
      <c r="C20" s="289" t="s">
        <v>65</v>
      </c>
      <c r="D20" s="289"/>
      <c r="E20" s="288">
        <v>30000</v>
      </c>
      <c r="F20" s="288"/>
      <c r="G20" s="289" t="s">
        <v>63</v>
      </c>
      <c r="H20" s="290"/>
      <c r="I20" s="352" t="s">
        <v>66</v>
      </c>
      <c r="J20" s="353"/>
      <c r="K20" s="353"/>
      <c r="L20" s="354"/>
      <c r="M20" s="293">
        <v>510000</v>
      </c>
      <c r="N20" s="292"/>
      <c r="O20" s="292"/>
      <c r="P20" s="83" t="s">
        <v>64</v>
      </c>
      <c r="Q20" s="294">
        <v>370000</v>
      </c>
      <c r="R20" s="295"/>
      <c r="S20" s="295"/>
      <c r="T20" s="84" t="s">
        <v>64</v>
      </c>
      <c r="U20" s="280"/>
      <c r="V20" s="281"/>
      <c r="W20" s="281"/>
      <c r="X20" s="303"/>
      <c r="Y20" s="280"/>
      <c r="Z20" s="281"/>
      <c r="AA20" s="281"/>
      <c r="AB20" s="303"/>
      <c r="AC20" s="426"/>
      <c r="AD20" s="427"/>
      <c r="AE20" s="427"/>
      <c r="AF20" s="431"/>
      <c r="AG20" s="280"/>
      <c r="AH20" s="281"/>
      <c r="AI20" s="281"/>
      <c r="AJ20" s="303"/>
      <c r="AK20" s="426"/>
      <c r="AL20" s="427"/>
      <c r="AM20" s="427"/>
      <c r="AN20" s="431"/>
      <c r="AO20" s="426"/>
      <c r="AP20" s="427"/>
      <c r="AQ20" s="427"/>
      <c r="AR20" s="431"/>
      <c r="AS20" s="426"/>
      <c r="AT20" s="427"/>
      <c r="AU20" s="427"/>
      <c r="AV20" s="483"/>
      <c r="BA20" s="6"/>
      <c r="BC20" s="6"/>
      <c r="BD20" s="6"/>
      <c r="BE20" s="139"/>
    </row>
    <row r="21" spans="1:57">
      <c r="A21" s="287">
        <v>30000.001</v>
      </c>
      <c r="B21" s="288"/>
      <c r="C21" s="289" t="s">
        <v>65</v>
      </c>
      <c r="D21" s="289"/>
      <c r="E21" s="288">
        <v>50000</v>
      </c>
      <c r="F21" s="288"/>
      <c r="G21" s="289" t="s">
        <v>63</v>
      </c>
      <c r="H21" s="290"/>
      <c r="I21" s="352" t="s">
        <v>66</v>
      </c>
      <c r="J21" s="353"/>
      <c r="K21" s="353"/>
      <c r="L21" s="354"/>
      <c r="M21" s="293">
        <v>590000</v>
      </c>
      <c r="N21" s="292"/>
      <c r="O21" s="292"/>
      <c r="P21" s="83" t="s">
        <v>64</v>
      </c>
      <c r="Q21" s="294">
        <v>430000</v>
      </c>
      <c r="R21" s="295"/>
      <c r="S21" s="295"/>
      <c r="T21" s="84" t="s">
        <v>64</v>
      </c>
      <c r="U21" s="282"/>
      <c r="V21" s="283"/>
      <c r="W21" s="283"/>
      <c r="X21" s="304"/>
      <c r="Y21" s="280"/>
      <c r="Z21" s="281"/>
      <c r="AA21" s="281"/>
      <c r="AB21" s="303"/>
      <c r="AC21" s="426"/>
      <c r="AD21" s="427"/>
      <c r="AE21" s="427"/>
      <c r="AF21" s="431"/>
      <c r="AG21" s="280"/>
      <c r="AH21" s="281"/>
      <c r="AI21" s="281"/>
      <c r="AJ21" s="303"/>
      <c r="AK21" s="426"/>
      <c r="AL21" s="427"/>
      <c r="AM21" s="427"/>
      <c r="AN21" s="431"/>
      <c r="AO21" s="426"/>
      <c r="AP21" s="427"/>
      <c r="AQ21" s="427"/>
      <c r="AR21" s="431"/>
      <c r="AS21" s="426"/>
      <c r="AT21" s="427"/>
      <c r="AU21" s="427"/>
      <c r="AV21" s="483"/>
      <c r="BA21" s="6"/>
      <c r="BC21" s="6"/>
      <c r="BD21" s="6"/>
      <c r="BE21" s="139"/>
    </row>
    <row r="22" spans="1:57">
      <c r="A22" s="287">
        <v>50000.000999999997</v>
      </c>
      <c r="B22" s="288"/>
      <c r="C22" s="289" t="s">
        <v>65</v>
      </c>
      <c r="D22" s="289"/>
      <c r="E22" s="288">
        <v>70000</v>
      </c>
      <c r="F22" s="288"/>
      <c r="G22" s="289" t="s">
        <v>63</v>
      </c>
      <c r="H22" s="290"/>
      <c r="I22" s="352" t="s">
        <v>66</v>
      </c>
      <c r="J22" s="353"/>
      <c r="K22" s="353"/>
      <c r="L22" s="354"/>
      <c r="M22" s="293">
        <v>640000</v>
      </c>
      <c r="N22" s="292"/>
      <c r="O22" s="292"/>
      <c r="P22" s="83" t="s">
        <v>64</v>
      </c>
      <c r="Q22" s="294">
        <v>470000</v>
      </c>
      <c r="R22" s="295"/>
      <c r="S22" s="295"/>
      <c r="T22" s="84" t="s">
        <v>64</v>
      </c>
      <c r="U22" s="347">
        <v>310000</v>
      </c>
      <c r="V22" s="344"/>
      <c r="W22" s="344"/>
      <c r="X22" s="355" t="s">
        <v>64</v>
      </c>
      <c r="Y22" s="280"/>
      <c r="Z22" s="281"/>
      <c r="AA22" s="281"/>
      <c r="AB22" s="303"/>
      <c r="AC22" s="426"/>
      <c r="AD22" s="427"/>
      <c r="AE22" s="427"/>
      <c r="AF22" s="431"/>
      <c r="AG22" s="280"/>
      <c r="AH22" s="281"/>
      <c r="AI22" s="281"/>
      <c r="AJ22" s="303"/>
      <c r="AK22" s="426"/>
      <c r="AL22" s="427"/>
      <c r="AM22" s="427"/>
      <c r="AN22" s="431"/>
      <c r="AO22" s="426"/>
      <c r="AP22" s="427"/>
      <c r="AQ22" s="427"/>
      <c r="AR22" s="431"/>
      <c r="AS22" s="426"/>
      <c r="AT22" s="427"/>
      <c r="AU22" s="427"/>
      <c r="AV22" s="483"/>
      <c r="BA22" s="6"/>
      <c r="BC22" s="6"/>
      <c r="BD22" s="6"/>
      <c r="BE22" s="139"/>
    </row>
    <row r="23" spans="1:57">
      <c r="A23" s="287">
        <v>70000.001000000004</v>
      </c>
      <c r="B23" s="288"/>
      <c r="C23" s="289" t="s">
        <v>65</v>
      </c>
      <c r="D23" s="289"/>
      <c r="E23" s="373">
        <v>100000</v>
      </c>
      <c r="F23" s="373"/>
      <c r="G23" s="289" t="s">
        <v>63</v>
      </c>
      <c r="H23" s="290"/>
      <c r="I23" s="352" t="s">
        <v>66</v>
      </c>
      <c r="J23" s="353"/>
      <c r="K23" s="353"/>
      <c r="L23" s="354"/>
      <c r="M23" s="293">
        <v>670000</v>
      </c>
      <c r="N23" s="292"/>
      <c r="O23" s="292"/>
      <c r="P23" s="83" t="s">
        <v>64</v>
      </c>
      <c r="Q23" s="294">
        <v>490000</v>
      </c>
      <c r="R23" s="295"/>
      <c r="S23" s="295"/>
      <c r="T23" s="84" t="s">
        <v>64</v>
      </c>
      <c r="U23" s="280"/>
      <c r="V23" s="281"/>
      <c r="W23" s="281"/>
      <c r="X23" s="303"/>
      <c r="Y23" s="280"/>
      <c r="Z23" s="281"/>
      <c r="AA23" s="281"/>
      <c r="AB23" s="303"/>
      <c r="AC23" s="426"/>
      <c r="AD23" s="427"/>
      <c r="AE23" s="427"/>
      <c r="AF23" s="431"/>
      <c r="AG23" s="280"/>
      <c r="AH23" s="281"/>
      <c r="AI23" s="281"/>
      <c r="AJ23" s="303"/>
      <c r="AK23" s="426"/>
      <c r="AL23" s="427"/>
      <c r="AM23" s="427"/>
      <c r="AN23" s="431"/>
      <c r="AO23" s="426"/>
      <c r="AP23" s="427"/>
      <c r="AQ23" s="427"/>
      <c r="AR23" s="431"/>
      <c r="AS23" s="426"/>
      <c r="AT23" s="427"/>
      <c r="AU23" s="427"/>
      <c r="AV23" s="483"/>
      <c r="BA23" s="6"/>
      <c r="BC23" s="6"/>
      <c r="BD23" s="6"/>
      <c r="BE23" s="139"/>
    </row>
    <row r="24" spans="1:57">
      <c r="A24" s="361">
        <v>100000.001</v>
      </c>
      <c r="B24" s="362"/>
      <c r="C24" s="363" t="s">
        <v>67</v>
      </c>
      <c r="D24" s="363"/>
      <c r="E24" s="363"/>
      <c r="F24" s="363"/>
      <c r="G24" s="363"/>
      <c r="H24" s="364"/>
      <c r="I24" s="365" t="s">
        <v>66</v>
      </c>
      <c r="J24" s="366"/>
      <c r="K24" s="366"/>
      <c r="L24" s="367"/>
      <c r="M24" s="368">
        <v>680000</v>
      </c>
      <c r="N24" s="369"/>
      <c r="O24" s="369"/>
      <c r="P24" s="92" t="s">
        <v>64</v>
      </c>
      <c r="Q24" s="347">
        <v>500000</v>
      </c>
      <c r="R24" s="344"/>
      <c r="S24" s="344"/>
      <c r="T24" s="111" t="s">
        <v>64</v>
      </c>
      <c r="U24" s="348"/>
      <c r="V24" s="349"/>
      <c r="W24" s="349"/>
      <c r="X24" s="356"/>
      <c r="Y24" s="348"/>
      <c r="Z24" s="349"/>
      <c r="AA24" s="349"/>
      <c r="AB24" s="356"/>
      <c r="AC24" s="436"/>
      <c r="AD24" s="437"/>
      <c r="AE24" s="437"/>
      <c r="AF24" s="438"/>
      <c r="AG24" s="348"/>
      <c r="AH24" s="349"/>
      <c r="AI24" s="349"/>
      <c r="AJ24" s="356"/>
      <c r="AK24" s="436"/>
      <c r="AL24" s="437"/>
      <c r="AM24" s="437"/>
      <c r="AN24" s="438"/>
      <c r="AO24" s="436"/>
      <c r="AP24" s="437"/>
      <c r="AQ24" s="437"/>
      <c r="AR24" s="438"/>
      <c r="AS24" s="436"/>
      <c r="AT24" s="437"/>
      <c r="AU24" s="437"/>
      <c r="AV24" s="486"/>
    </row>
    <row r="25" spans="1:57">
      <c r="A25" s="382" t="s">
        <v>68</v>
      </c>
      <c r="B25" s="383"/>
      <c r="C25" s="383"/>
      <c r="D25" s="383"/>
      <c r="E25" s="383"/>
      <c r="F25" s="383"/>
      <c r="G25" s="383"/>
      <c r="H25" s="384"/>
      <c r="I25" s="385" t="s">
        <v>66</v>
      </c>
      <c r="J25" s="386"/>
      <c r="K25" s="386"/>
      <c r="L25" s="387"/>
      <c r="M25" s="388">
        <v>22000</v>
      </c>
      <c r="N25" s="389"/>
      <c r="O25" s="389"/>
      <c r="P25" s="112" t="s">
        <v>64</v>
      </c>
      <c r="Q25" s="391" t="s">
        <v>66</v>
      </c>
      <c r="R25" s="379"/>
      <c r="S25" s="379"/>
      <c r="T25" s="379"/>
      <c r="U25" s="378" t="s">
        <v>66</v>
      </c>
      <c r="V25" s="379"/>
      <c r="W25" s="379"/>
      <c r="X25" s="380"/>
      <c r="Y25" s="378" t="s">
        <v>66</v>
      </c>
      <c r="Z25" s="379"/>
      <c r="AA25" s="379"/>
      <c r="AB25" s="380"/>
      <c r="AC25" s="378" t="s">
        <v>66</v>
      </c>
      <c r="AD25" s="379"/>
      <c r="AE25" s="379"/>
      <c r="AF25" s="380"/>
      <c r="AG25" s="378" t="s">
        <v>66</v>
      </c>
      <c r="AH25" s="379"/>
      <c r="AI25" s="379"/>
      <c r="AJ25" s="380"/>
      <c r="AK25" s="378" t="s">
        <v>66</v>
      </c>
      <c r="AL25" s="379"/>
      <c r="AM25" s="379"/>
      <c r="AN25" s="380"/>
      <c r="AO25" s="378" t="s">
        <v>66</v>
      </c>
      <c r="AP25" s="379"/>
      <c r="AQ25" s="379"/>
      <c r="AR25" s="380"/>
      <c r="AS25" s="378" t="s">
        <v>66</v>
      </c>
      <c r="AT25" s="379"/>
      <c r="AU25" s="379"/>
      <c r="AV25" s="381"/>
    </row>
    <row r="26" spans="1:57">
      <c r="A26" s="382" t="s">
        <v>69</v>
      </c>
      <c r="B26" s="383"/>
      <c r="C26" s="383"/>
      <c r="D26" s="383"/>
      <c r="E26" s="383"/>
      <c r="F26" s="383"/>
      <c r="G26" s="383"/>
      <c r="H26" s="384"/>
      <c r="I26" s="385" t="s">
        <v>66</v>
      </c>
      <c r="J26" s="386"/>
      <c r="K26" s="386"/>
      <c r="L26" s="387"/>
      <c r="M26" s="388">
        <v>26000</v>
      </c>
      <c r="N26" s="389"/>
      <c r="O26" s="389"/>
      <c r="P26" s="113" t="s">
        <v>64</v>
      </c>
      <c r="Q26" s="397">
        <v>4000</v>
      </c>
      <c r="R26" s="398"/>
      <c r="S26" s="398"/>
      <c r="T26" s="133" t="s">
        <v>120</v>
      </c>
      <c r="U26" s="374" t="s">
        <v>66</v>
      </c>
      <c r="V26" s="375"/>
      <c r="W26" s="375"/>
      <c r="X26" s="376"/>
      <c r="Y26" s="374" t="s">
        <v>66</v>
      </c>
      <c r="Z26" s="375"/>
      <c r="AA26" s="375"/>
      <c r="AB26" s="376"/>
      <c r="AC26" s="374" t="s">
        <v>66</v>
      </c>
      <c r="AD26" s="375"/>
      <c r="AE26" s="375"/>
      <c r="AF26" s="376"/>
      <c r="AG26" s="374" t="s">
        <v>66</v>
      </c>
      <c r="AH26" s="375"/>
      <c r="AI26" s="375"/>
      <c r="AJ26" s="376"/>
      <c r="AK26" s="374" t="s">
        <v>66</v>
      </c>
      <c r="AL26" s="375"/>
      <c r="AM26" s="375"/>
      <c r="AN26" s="376"/>
      <c r="AO26" s="374" t="s">
        <v>66</v>
      </c>
      <c r="AP26" s="375"/>
      <c r="AQ26" s="375"/>
      <c r="AR26" s="376"/>
      <c r="AS26" s="374" t="s">
        <v>66</v>
      </c>
      <c r="AT26" s="375"/>
      <c r="AU26" s="375"/>
      <c r="AV26" s="377"/>
    </row>
    <row r="27" spans="1:57">
      <c r="A27" s="69"/>
      <c r="B27" s="69"/>
      <c r="C27" s="69"/>
      <c r="D27" s="69"/>
      <c r="E27" s="69"/>
      <c r="F27" s="69"/>
      <c r="G27" s="69"/>
      <c r="H27" s="69"/>
      <c r="I27" s="134"/>
      <c r="J27" s="134"/>
      <c r="K27" s="134"/>
      <c r="L27" s="134"/>
      <c r="M27" s="86"/>
      <c r="N27" s="86"/>
      <c r="O27" s="86"/>
      <c r="P27" s="105"/>
      <c r="Q27" s="134"/>
      <c r="R27" s="135"/>
      <c r="S27" s="135"/>
      <c r="T27" s="135"/>
      <c r="U27" s="134"/>
      <c r="V27" s="135"/>
      <c r="W27" s="135"/>
      <c r="X27" s="135"/>
      <c r="Y27" s="134"/>
      <c r="Z27" s="135"/>
      <c r="AA27" s="135"/>
      <c r="AB27" s="135"/>
      <c r="AC27" s="134"/>
      <c r="AD27" s="135"/>
      <c r="AE27" s="135"/>
      <c r="AF27" s="135"/>
      <c r="AG27" s="134"/>
      <c r="AH27" s="135"/>
      <c r="AI27" s="135"/>
      <c r="AJ27" s="135"/>
      <c r="AK27" s="134"/>
      <c r="AL27" s="135"/>
      <c r="AM27" s="135"/>
      <c r="AN27" s="135"/>
      <c r="AO27" s="134"/>
      <c r="AP27" s="135"/>
      <c r="AQ27" s="135"/>
      <c r="AR27" s="135"/>
      <c r="AS27" s="134"/>
      <c r="AT27" s="135"/>
      <c r="AU27" s="135"/>
      <c r="AV27" s="135"/>
    </row>
    <row r="28" spans="1:57" ht="18.5" thickBot="1">
      <c r="A28" s="2" t="s">
        <v>91</v>
      </c>
      <c r="B28" s="2" t="s">
        <v>92</v>
      </c>
    </row>
    <row r="29" spans="1:57" ht="18" customHeight="1">
      <c r="A29" s="453" t="s">
        <v>3</v>
      </c>
      <c r="B29" s="449"/>
      <c r="C29" s="449"/>
      <c r="D29" s="449"/>
      <c r="E29" s="449"/>
      <c r="F29" s="449"/>
      <c r="G29" s="449"/>
      <c r="H29" s="449"/>
      <c r="I29" s="492" t="s">
        <v>93</v>
      </c>
      <c r="J29" s="493"/>
      <c r="K29" s="493"/>
      <c r="L29" s="494"/>
      <c r="M29" s="492" t="s">
        <v>1</v>
      </c>
      <c r="N29" s="493"/>
      <c r="O29" s="493"/>
      <c r="P29" s="494"/>
      <c r="Q29" s="495" t="s">
        <v>24</v>
      </c>
      <c r="R29" s="495"/>
      <c r="S29" s="495"/>
      <c r="T29" s="495"/>
      <c r="U29" s="496" t="s">
        <v>25</v>
      </c>
      <c r="V29" s="496"/>
      <c r="W29" s="496"/>
      <c r="X29" s="497"/>
      <c r="AC29" s="140"/>
      <c r="AD29" s="140"/>
      <c r="AE29" s="140"/>
      <c r="AF29" s="140"/>
      <c r="AG29" s="141"/>
      <c r="AH29" s="141"/>
      <c r="AI29" s="141"/>
      <c r="AJ29" s="141"/>
    </row>
    <row r="30" spans="1:57">
      <c r="A30" s="454" t="s">
        <v>167</v>
      </c>
      <c r="B30" s="455"/>
      <c r="C30" s="455"/>
      <c r="D30" s="455"/>
      <c r="E30" s="455"/>
      <c r="F30" s="455"/>
      <c r="G30" s="455"/>
      <c r="H30" s="455"/>
      <c r="I30" s="511" t="str">
        <f>算定表!E17</f>
        <v>□</v>
      </c>
      <c r="J30" s="512"/>
      <c r="K30" s="512"/>
      <c r="L30" s="513"/>
      <c r="M30" s="514">
        <f>算定表!E7</f>
        <v>0</v>
      </c>
      <c r="N30" s="506"/>
      <c r="O30" s="506"/>
      <c r="P30" s="506"/>
      <c r="Q30" s="506" t="s">
        <v>30</v>
      </c>
      <c r="R30" s="506"/>
      <c r="S30" s="506"/>
      <c r="T30" s="506"/>
      <c r="U30" s="509" t="str">
        <f>IF(I30="■",IF(M30&lt;=1000,AK6,AK11),"")</f>
        <v/>
      </c>
      <c r="V30" s="509"/>
      <c r="W30" s="509"/>
      <c r="X30" s="510"/>
      <c r="Y30" s="142"/>
      <c r="Z30" s="142"/>
      <c r="AA30" s="142"/>
      <c r="AB30" s="142"/>
      <c r="AC30" s="142"/>
      <c r="AD30" s="142"/>
      <c r="AE30" s="142"/>
      <c r="AF30" s="142"/>
      <c r="AG30" s="142"/>
      <c r="AH30" s="142"/>
      <c r="AI30" s="142"/>
      <c r="AJ30" s="142"/>
      <c r="AK30" s="142"/>
      <c r="AL30" s="142"/>
      <c r="AM30" s="142"/>
      <c r="AN30" s="142"/>
      <c r="AO30" s="131"/>
    </row>
    <row r="31" spans="1:57">
      <c r="A31" s="454" t="s">
        <v>168</v>
      </c>
      <c r="B31" s="455"/>
      <c r="C31" s="455"/>
      <c r="D31" s="455"/>
      <c r="E31" s="455"/>
      <c r="F31" s="455"/>
      <c r="G31" s="455"/>
      <c r="H31" s="455"/>
      <c r="I31" s="489"/>
      <c r="J31" s="490"/>
      <c r="K31" s="490"/>
      <c r="L31" s="491"/>
      <c r="M31" s="506">
        <f>算定表!G19</f>
        <v>0</v>
      </c>
      <c r="N31" s="506"/>
      <c r="O31" s="506"/>
      <c r="P31" s="506"/>
      <c r="Q31" s="506" t="s">
        <v>31</v>
      </c>
      <c r="R31" s="506"/>
      <c r="S31" s="506"/>
      <c r="T31" s="506"/>
      <c r="U31" s="509" t="str">
        <f>IF(M31&lt;=200,"",IF(M31&lt;=1000,AC6,IF(M31&lt;=10000,AC11,AC18)))</f>
        <v/>
      </c>
      <c r="V31" s="509"/>
      <c r="W31" s="509"/>
      <c r="X31" s="510"/>
      <c r="Y31" s="142"/>
      <c r="Z31" s="142"/>
      <c r="AA31" s="142"/>
      <c r="AB31" s="142"/>
      <c r="AC31" s="142"/>
      <c r="AD31" s="142"/>
      <c r="AE31" s="142"/>
      <c r="AF31" s="142"/>
      <c r="AG31" s="142"/>
      <c r="AH31" s="142"/>
      <c r="AI31" s="142"/>
      <c r="AJ31" s="142"/>
      <c r="AK31" s="142"/>
      <c r="AL31" s="142"/>
      <c r="AM31" s="142"/>
      <c r="AN31" s="142"/>
    </row>
    <row r="32" spans="1:57" ht="18" customHeight="1">
      <c r="A32" s="454" t="s">
        <v>169</v>
      </c>
      <c r="B32" s="455"/>
      <c r="C32" s="455"/>
      <c r="D32" s="455"/>
      <c r="E32" s="455"/>
      <c r="F32" s="455"/>
      <c r="G32" s="455"/>
      <c r="H32" s="455"/>
      <c r="I32" s="489"/>
      <c r="J32" s="490"/>
      <c r="K32" s="490"/>
      <c r="L32" s="491"/>
      <c r="M32" s="506">
        <f>算定表!G21</f>
        <v>0</v>
      </c>
      <c r="N32" s="506"/>
      <c r="O32" s="506"/>
      <c r="P32" s="506"/>
      <c r="Q32" s="506" t="s">
        <v>32</v>
      </c>
      <c r="R32" s="506"/>
      <c r="S32" s="506"/>
      <c r="T32" s="506"/>
      <c r="U32" s="507" t="str">
        <f>IF(M32=0,"",IF(M32&lt;=1000,AO6,IF(M32&lt;=10000,AO11,AO18)))</f>
        <v/>
      </c>
      <c r="V32" s="507"/>
      <c r="W32" s="507"/>
      <c r="X32" s="508"/>
      <c r="Y32" s="142"/>
      <c r="Z32" s="142"/>
      <c r="AA32" s="142"/>
      <c r="AB32" s="142"/>
      <c r="AC32" s="142"/>
      <c r="AD32" s="142"/>
      <c r="AE32" s="142"/>
      <c r="AF32" s="142"/>
      <c r="AG32" s="142"/>
      <c r="AH32" s="142"/>
      <c r="AI32" s="142"/>
      <c r="AJ32" s="142"/>
      <c r="AK32" s="142"/>
      <c r="AL32" s="142"/>
      <c r="AM32" s="142"/>
      <c r="AN32" s="142"/>
    </row>
    <row r="33" spans="1:40" ht="18.5" thickBot="1">
      <c r="A33" s="462" t="s">
        <v>94</v>
      </c>
      <c r="B33" s="463"/>
      <c r="C33" s="463"/>
      <c r="D33" s="463"/>
      <c r="E33" s="463"/>
      <c r="F33" s="463"/>
      <c r="G33" s="463"/>
      <c r="H33" s="463"/>
      <c r="I33" s="515" t="str">
        <f>IF(算定表!E13="","",算定表!E13)</f>
        <v/>
      </c>
      <c r="J33" s="516"/>
      <c r="K33" s="516"/>
      <c r="L33" s="517"/>
      <c r="M33" s="518">
        <f>算定表!G23</f>
        <v>0</v>
      </c>
      <c r="N33" s="518"/>
      <c r="O33" s="518"/>
      <c r="P33" s="518"/>
      <c r="Q33" s="518" t="s">
        <v>33</v>
      </c>
      <c r="R33" s="518"/>
      <c r="S33" s="518"/>
      <c r="T33" s="518"/>
      <c r="U33" s="487" t="str">
        <f>IF(M33=0,"",IF(M33&lt;=1000,AS6,AS11))</f>
        <v/>
      </c>
      <c r="V33" s="487"/>
      <c r="W33" s="487"/>
      <c r="X33" s="488"/>
      <c r="Y33" s="142"/>
      <c r="Z33" s="142"/>
      <c r="AA33" s="142"/>
      <c r="AB33" s="142"/>
      <c r="AC33" s="142"/>
      <c r="AD33" s="142"/>
      <c r="AE33" s="142"/>
      <c r="AF33" s="142"/>
      <c r="AG33" s="142"/>
      <c r="AH33" s="142"/>
      <c r="AI33" s="142"/>
      <c r="AJ33" s="142"/>
      <c r="AK33" s="142"/>
      <c r="AL33" s="142"/>
      <c r="AM33" s="142"/>
      <c r="AN33" s="142"/>
    </row>
    <row r="34" spans="1:40" ht="18.649999999999999" hidden="1" customHeight="1" thickBot="1">
      <c r="A34" s="504" t="s">
        <v>95</v>
      </c>
      <c r="B34" s="505"/>
      <c r="C34" s="505"/>
      <c r="D34" s="505"/>
      <c r="E34" s="505"/>
      <c r="F34" s="505"/>
      <c r="G34" s="505"/>
      <c r="H34" s="505"/>
      <c r="I34" s="498" t="str">
        <f>IF(算定表!E14="","",算定表!E14)</f>
        <v/>
      </c>
      <c r="J34" s="499"/>
      <c r="K34" s="499"/>
      <c r="L34" s="500"/>
      <c r="M34" s="501">
        <f>算定表!G25</f>
        <v>0</v>
      </c>
      <c r="N34" s="501"/>
      <c r="O34" s="501"/>
      <c r="P34" s="501"/>
      <c r="Q34" s="501" t="s">
        <v>35</v>
      </c>
      <c r="R34" s="501"/>
      <c r="S34" s="501"/>
      <c r="T34" s="501"/>
      <c r="U34" s="502"/>
      <c r="V34" s="502"/>
      <c r="W34" s="502"/>
      <c r="X34" s="503"/>
      <c r="Y34" s="142"/>
      <c r="Z34" s="142"/>
      <c r="AA34" s="142"/>
      <c r="AB34" s="142"/>
      <c r="AC34" s="142"/>
      <c r="AD34" s="142"/>
      <c r="AE34" s="142"/>
      <c r="AF34" s="142"/>
      <c r="AG34" s="142"/>
      <c r="AH34" s="142"/>
      <c r="AI34" s="142"/>
      <c r="AJ34" s="142"/>
      <c r="AK34" s="142"/>
      <c r="AL34" s="142"/>
      <c r="AM34" s="142"/>
      <c r="AN34" s="142"/>
    </row>
  </sheetData>
  <sheetProtection algorithmName="SHA-512" hashValue="87qaoLdKtZDkCm/4BeMhn7tKlY59sEW0EbOWk/fzSErSp50AVZwWOfIdRGZuj5kKvalIH7U3+8iSJEzKUw0S+w==" saltValue="GwRJz8J/HyBecbyqYe+jWA==" spinCount="100000" sheet="1" formatCells="0" selectLockedCells="1"/>
  <mergeCells count="243">
    <mergeCell ref="I34:L34"/>
    <mergeCell ref="M34:P34"/>
    <mergeCell ref="Q34:T34"/>
    <mergeCell ref="U34:X34"/>
    <mergeCell ref="A29:H29"/>
    <mergeCell ref="A30:H30"/>
    <mergeCell ref="A31:H31"/>
    <mergeCell ref="A32:H32"/>
    <mergeCell ref="A33:H33"/>
    <mergeCell ref="A34:H34"/>
    <mergeCell ref="M32:P32"/>
    <mergeCell ref="Q32:T32"/>
    <mergeCell ref="U32:X32"/>
    <mergeCell ref="I31:L31"/>
    <mergeCell ref="M31:P31"/>
    <mergeCell ref="Q31:T31"/>
    <mergeCell ref="U31:X31"/>
    <mergeCell ref="I30:L30"/>
    <mergeCell ref="M30:P30"/>
    <mergeCell ref="Q30:T30"/>
    <mergeCell ref="U30:X30"/>
    <mergeCell ref="I33:L33"/>
    <mergeCell ref="M33:P33"/>
    <mergeCell ref="Q33:T33"/>
    <mergeCell ref="U33:X33"/>
    <mergeCell ref="I32:L32"/>
    <mergeCell ref="AO26:AR26"/>
    <mergeCell ref="AS26:AV26"/>
    <mergeCell ref="I29:L29"/>
    <mergeCell ref="M29:P29"/>
    <mergeCell ref="Q29:T29"/>
    <mergeCell ref="U29:X29"/>
    <mergeCell ref="AS25:AV25"/>
    <mergeCell ref="U25:X25"/>
    <mergeCell ref="Y25:AB25"/>
    <mergeCell ref="AC25:AF25"/>
    <mergeCell ref="AG25:AJ25"/>
    <mergeCell ref="AK25:AN25"/>
    <mergeCell ref="AO25:AR25"/>
    <mergeCell ref="A26:H26"/>
    <mergeCell ref="I26:L26"/>
    <mergeCell ref="M26:O26"/>
    <mergeCell ref="U26:X26"/>
    <mergeCell ref="Y26:AB26"/>
    <mergeCell ref="AC26:AF26"/>
    <mergeCell ref="AG26:AJ26"/>
    <mergeCell ref="AK26:AN26"/>
    <mergeCell ref="Q26:S26"/>
    <mergeCell ref="I24:L24"/>
    <mergeCell ref="M24:O24"/>
    <mergeCell ref="Q24:S24"/>
    <mergeCell ref="A25:H25"/>
    <mergeCell ref="I25:L25"/>
    <mergeCell ref="M25:O25"/>
    <mergeCell ref="Q25:T25"/>
    <mergeCell ref="X22:X24"/>
    <mergeCell ref="A23:B23"/>
    <mergeCell ref="C23:D23"/>
    <mergeCell ref="E23:F23"/>
    <mergeCell ref="G23:H23"/>
    <mergeCell ref="I23:L23"/>
    <mergeCell ref="M23:O23"/>
    <mergeCell ref="Q23:S23"/>
    <mergeCell ref="A24:B24"/>
    <mergeCell ref="C24:H24"/>
    <mergeCell ref="A22:B22"/>
    <mergeCell ref="C22:D22"/>
    <mergeCell ref="E22:F22"/>
    <mergeCell ref="G22:H22"/>
    <mergeCell ref="I22:L22"/>
    <mergeCell ref="M22:O22"/>
    <mergeCell ref="A21:B21"/>
    <mergeCell ref="C21:D21"/>
    <mergeCell ref="E21:F21"/>
    <mergeCell ref="G21:H21"/>
    <mergeCell ref="I21:L21"/>
    <mergeCell ref="M21:O21"/>
    <mergeCell ref="A20:B20"/>
    <mergeCell ref="C20:D20"/>
    <mergeCell ref="E20:F20"/>
    <mergeCell ref="G20:H20"/>
    <mergeCell ref="I20:L20"/>
    <mergeCell ref="M20:O20"/>
    <mergeCell ref="AF18:AF24"/>
    <mergeCell ref="AO18:AQ24"/>
    <mergeCell ref="AR18:AR24"/>
    <mergeCell ref="A19:B19"/>
    <mergeCell ref="C19:D19"/>
    <mergeCell ref="E19:F19"/>
    <mergeCell ref="G19:H19"/>
    <mergeCell ref="I19:L19"/>
    <mergeCell ref="M19:O19"/>
    <mergeCell ref="Q19:S19"/>
    <mergeCell ref="Q18:S18"/>
    <mergeCell ref="U18:W21"/>
    <mergeCell ref="X18:X21"/>
    <mergeCell ref="Y18:AA24"/>
    <mergeCell ref="AB18:AB24"/>
    <mergeCell ref="AC18:AE24"/>
    <mergeCell ref="Q20:S20"/>
    <mergeCell ref="Q21:S21"/>
    <mergeCell ref="Q22:S22"/>
    <mergeCell ref="U22:W24"/>
    <mergeCell ref="A18:B18"/>
    <mergeCell ref="C18:D18"/>
    <mergeCell ref="E18:F18"/>
    <mergeCell ref="G18:H18"/>
    <mergeCell ref="I14:L14"/>
    <mergeCell ref="M14:O14"/>
    <mergeCell ref="I18:L18"/>
    <mergeCell ref="M18:O18"/>
    <mergeCell ref="Q16:S16"/>
    <mergeCell ref="A17:B17"/>
    <mergeCell ref="C17:D17"/>
    <mergeCell ref="E17:F17"/>
    <mergeCell ref="G17:H17"/>
    <mergeCell ref="I17:L17"/>
    <mergeCell ref="M17:O17"/>
    <mergeCell ref="Q17:S17"/>
    <mergeCell ref="A16:B16"/>
    <mergeCell ref="C16:D16"/>
    <mergeCell ref="E16:F16"/>
    <mergeCell ref="G16:H16"/>
    <mergeCell ref="I16:L16"/>
    <mergeCell ref="M16:O16"/>
    <mergeCell ref="AS11:AU24"/>
    <mergeCell ref="AV11:AV24"/>
    <mergeCell ref="A12:B12"/>
    <mergeCell ref="C12:D12"/>
    <mergeCell ref="E12:F12"/>
    <mergeCell ref="G12:H12"/>
    <mergeCell ref="I12:L12"/>
    <mergeCell ref="M12:O12"/>
    <mergeCell ref="Q12:S12"/>
    <mergeCell ref="U12:W17"/>
    <mergeCell ref="AG11:AI24"/>
    <mergeCell ref="AJ11:AJ24"/>
    <mergeCell ref="AK11:AM24"/>
    <mergeCell ref="AN11:AN24"/>
    <mergeCell ref="AO11:AQ17"/>
    <mergeCell ref="AR11:AR17"/>
    <mergeCell ref="Q11:S11"/>
    <mergeCell ref="U11:W11"/>
    <mergeCell ref="A15:B15"/>
    <mergeCell ref="C15:D15"/>
    <mergeCell ref="E15:F15"/>
    <mergeCell ref="G15:H15"/>
    <mergeCell ref="I15:L15"/>
    <mergeCell ref="M15:O15"/>
    <mergeCell ref="Y11:AA17"/>
    <mergeCell ref="AB11:AB17"/>
    <mergeCell ref="AC11:AE17"/>
    <mergeCell ref="AF11:AF17"/>
    <mergeCell ref="X12:X17"/>
    <mergeCell ref="Q13:S13"/>
    <mergeCell ref="Q14:S14"/>
    <mergeCell ref="Q15:S15"/>
    <mergeCell ref="A11:B11"/>
    <mergeCell ref="C11:D11"/>
    <mergeCell ref="E11:F11"/>
    <mergeCell ref="G11:H11"/>
    <mergeCell ref="I11:L11"/>
    <mergeCell ref="M11:O11"/>
    <mergeCell ref="A13:B13"/>
    <mergeCell ref="C13:D13"/>
    <mergeCell ref="E13:F13"/>
    <mergeCell ref="G13:H13"/>
    <mergeCell ref="I13:L13"/>
    <mergeCell ref="M13:O13"/>
    <mergeCell ref="A14:B14"/>
    <mergeCell ref="C14:D14"/>
    <mergeCell ref="E14:F14"/>
    <mergeCell ref="G14:H14"/>
    <mergeCell ref="A10:B10"/>
    <mergeCell ref="C10:D10"/>
    <mergeCell ref="E10:F10"/>
    <mergeCell ref="G10:H10"/>
    <mergeCell ref="I10:K10"/>
    <mergeCell ref="M10:O10"/>
    <mergeCell ref="Q10:S10"/>
    <mergeCell ref="A9:B9"/>
    <mergeCell ref="C9:D9"/>
    <mergeCell ref="E9:F9"/>
    <mergeCell ref="G9:H9"/>
    <mergeCell ref="I9:K9"/>
    <mergeCell ref="M9:O9"/>
    <mergeCell ref="AK6:AM10"/>
    <mergeCell ref="AN6:AN10"/>
    <mergeCell ref="AO6:AQ10"/>
    <mergeCell ref="AR6:AR10"/>
    <mergeCell ref="AS6:AU10"/>
    <mergeCell ref="AV6:AV10"/>
    <mergeCell ref="Y6:AA10"/>
    <mergeCell ref="AB6:AB10"/>
    <mergeCell ref="AC6:AE10"/>
    <mergeCell ref="AF6:AF10"/>
    <mergeCell ref="AG6:AI10"/>
    <mergeCell ref="AJ6:AJ10"/>
    <mergeCell ref="A6:B6"/>
    <mergeCell ref="C6:D6"/>
    <mergeCell ref="E6:F6"/>
    <mergeCell ref="G6:H6"/>
    <mergeCell ref="I6:K6"/>
    <mergeCell ref="M6:O6"/>
    <mergeCell ref="Q6:S6"/>
    <mergeCell ref="U6:W10"/>
    <mergeCell ref="X6:X10"/>
    <mergeCell ref="Q7:S7"/>
    <mergeCell ref="A8:B8"/>
    <mergeCell ref="C8:D8"/>
    <mergeCell ref="E8:F8"/>
    <mergeCell ref="G8:H8"/>
    <mergeCell ref="I8:K8"/>
    <mergeCell ref="M8:O8"/>
    <mergeCell ref="Q8:S8"/>
    <mergeCell ref="A7:B7"/>
    <mergeCell ref="C7:D7"/>
    <mergeCell ref="E7:F7"/>
    <mergeCell ref="G7:H7"/>
    <mergeCell ref="I7:K7"/>
    <mergeCell ref="M7:O7"/>
    <mergeCell ref="Q9:S9"/>
    <mergeCell ref="A2:AV2"/>
    <mergeCell ref="A3:H5"/>
    <mergeCell ref="I3:P3"/>
    <mergeCell ref="Q3:AV3"/>
    <mergeCell ref="I4:L5"/>
    <mergeCell ref="M4:P5"/>
    <mergeCell ref="Q4:T4"/>
    <mergeCell ref="U4:X4"/>
    <mergeCell ref="Y4:AB4"/>
    <mergeCell ref="AC4:AF4"/>
    <mergeCell ref="AG4:AJ4"/>
    <mergeCell ref="AK4:AN5"/>
    <mergeCell ref="AO4:AR4"/>
    <mergeCell ref="AS4:AV4"/>
    <mergeCell ref="Q5:T5"/>
    <mergeCell ref="U5:X5"/>
    <mergeCell ref="Y5:AB5"/>
    <mergeCell ref="AC5:AF5"/>
    <mergeCell ref="AG5:AJ5"/>
    <mergeCell ref="AO5:AR5"/>
    <mergeCell ref="AS5:AV5"/>
  </mergeCells>
  <phoneticPr fontId="1"/>
  <pageMargins left="0.7" right="0.7" top="0.75" bottom="0.75" header="0.3" footer="0.3"/>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EB0D6-363F-4B9B-BC4F-CC8B6558DD3D}">
  <sheetPr>
    <pageSetUpPr fitToPage="1"/>
  </sheetPr>
  <dimension ref="A1:CO38"/>
  <sheetViews>
    <sheetView showGridLines="0" showRowColHeaders="0" zoomScale="80" zoomScaleNormal="80" workbookViewId="0">
      <selection activeCell="A3" sqref="A3:H5"/>
    </sheetView>
  </sheetViews>
  <sheetFormatPr defaultColWidth="8.83203125" defaultRowHeight="18"/>
  <cols>
    <col min="1" max="1" width="3.08203125" style="2" customWidth="1"/>
    <col min="2" max="2" width="4" style="2" customWidth="1"/>
    <col min="3" max="5" width="3.08203125" style="2" customWidth="1"/>
    <col min="6" max="6" width="4.83203125" style="2" customWidth="1"/>
    <col min="7" max="21" width="3.08203125" style="2" customWidth="1"/>
    <col min="22" max="22" width="4.1640625" style="2" customWidth="1"/>
    <col min="23" max="25" width="3.08203125" style="2" customWidth="1"/>
    <col min="26" max="26" width="4.33203125" style="2" customWidth="1"/>
    <col min="27" max="48" width="3.08203125" style="2" customWidth="1"/>
    <col min="49" max="49" width="8.83203125" style="2"/>
    <col min="50" max="50" width="11.08203125" style="2" customWidth="1"/>
    <col min="51" max="51" width="12.58203125" style="2" customWidth="1"/>
    <col min="52" max="16384" width="8.83203125" style="2"/>
  </cols>
  <sheetData>
    <row r="1" spans="1:54" s="63" customFormat="1" ht="30" customHeight="1">
      <c r="A1" s="58" t="s">
        <v>38</v>
      </c>
      <c r="B1" s="59"/>
      <c r="C1" s="60"/>
      <c r="D1" s="60"/>
      <c r="E1" s="60"/>
      <c r="F1" s="60"/>
      <c r="G1" s="60"/>
      <c r="H1" s="60"/>
      <c r="I1" s="60"/>
      <c r="J1" s="60"/>
      <c r="K1" s="60"/>
      <c r="L1" s="60"/>
      <c r="M1" s="59"/>
      <c r="N1" s="59"/>
      <c r="O1" s="59"/>
      <c r="P1" s="59"/>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1"/>
      <c r="AR1" s="61"/>
      <c r="AS1" s="61"/>
      <c r="AT1" s="61"/>
      <c r="AU1" s="61"/>
      <c r="AV1" s="62" t="s">
        <v>39</v>
      </c>
      <c r="AZ1" s="64"/>
      <c r="BA1" s="64"/>
      <c r="BB1" s="64"/>
    </row>
    <row r="2" spans="1:54" ht="24" customHeight="1">
      <c r="A2" s="2" t="s">
        <v>90</v>
      </c>
      <c r="AD2" s="2" t="s">
        <v>97</v>
      </c>
    </row>
    <row r="3" spans="1:54">
      <c r="A3" s="251" t="s">
        <v>44</v>
      </c>
      <c r="B3" s="252"/>
      <c r="C3" s="252"/>
      <c r="D3" s="252"/>
      <c r="E3" s="252"/>
      <c r="F3" s="252"/>
      <c r="G3" s="252"/>
      <c r="H3" s="253"/>
      <c r="I3" s="534" t="s">
        <v>45</v>
      </c>
      <c r="J3" s="261"/>
      <c r="K3" s="261"/>
      <c r="L3" s="261"/>
      <c r="M3" s="261"/>
      <c r="N3" s="261"/>
      <c r="O3" s="261"/>
      <c r="P3" s="262"/>
      <c r="Q3" s="535" t="s">
        <v>80</v>
      </c>
      <c r="R3" s="536"/>
      <c r="S3" s="536"/>
      <c r="T3" s="536"/>
      <c r="U3" s="539" t="s">
        <v>44</v>
      </c>
      <c r="V3" s="252"/>
      <c r="W3" s="252"/>
      <c r="X3" s="252"/>
      <c r="Y3" s="252"/>
      <c r="Z3" s="252"/>
      <c r="AA3" s="252"/>
      <c r="AB3" s="253"/>
      <c r="AC3" s="534" t="s">
        <v>45</v>
      </c>
      <c r="AD3" s="261"/>
      <c r="AE3" s="261"/>
      <c r="AF3" s="261"/>
      <c r="AG3" s="261"/>
      <c r="AH3" s="261"/>
      <c r="AI3" s="261"/>
      <c r="AJ3" s="261"/>
      <c r="AK3" s="519" t="s">
        <v>81</v>
      </c>
      <c r="AL3" s="520"/>
      <c r="AM3" s="520"/>
      <c r="AN3" s="521"/>
      <c r="AO3" s="263" t="s">
        <v>80</v>
      </c>
      <c r="AP3" s="264"/>
      <c r="AQ3" s="264"/>
      <c r="AR3" s="264"/>
      <c r="AS3" s="264"/>
      <c r="AT3" s="264"/>
      <c r="AU3" s="264"/>
      <c r="AV3" s="265"/>
    </row>
    <row r="4" spans="1:54">
      <c r="A4" s="254"/>
      <c r="B4" s="255"/>
      <c r="C4" s="255"/>
      <c r="D4" s="255"/>
      <c r="E4" s="255"/>
      <c r="F4" s="255"/>
      <c r="G4" s="255"/>
      <c r="H4" s="256"/>
      <c r="I4" s="522" t="s">
        <v>47</v>
      </c>
      <c r="J4" s="523"/>
      <c r="K4" s="523"/>
      <c r="L4" s="523"/>
      <c r="M4" s="525" t="s">
        <v>48</v>
      </c>
      <c r="N4" s="526"/>
      <c r="O4" s="526"/>
      <c r="P4" s="527"/>
      <c r="Q4" s="240" t="s">
        <v>82</v>
      </c>
      <c r="R4" s="241"/>
      <c r="S4" s="241"/>
      <c r="T4" s="241"/>
      <c r="U4" s="540"/>
      <c r="V4" s="255"/>
      <c r="W4" s="255"/>
      <c r="X4" s="255"/>
      <c r="Y4" s="255"/>
      <c r="Z4" s="255"/>
      <c r="AA4" s="255"/>
      <c r="AB4" s="256"/>
      <c r="AC4" s="522" t="s">
        <v>47</v>
      </c>
      <c r="AD4" s="523"/>
      <c r="AE4" s="523"/>
      <c r="AF4" s="523"/>
      <c r="AG4" s="525" t="s">
        <v>48</v>
      </c>
      <c r="AH4" s="526"/>
      <c r="AI4" s="526"/>
      <c r="AJ4" s="526"/>
      <c r="AK4" s="528" t="s">
        <v>83</v>
      </c>
      <c r="AL4" s="529"/>
      <c r="AM4" s="529"/>
      <c r="AN4" s="530"/>
      <c r="AO4" s="240" t="s">
        <v>84</v>
      </c>
      <c r="AP4" s="241"/>
      <c r="AQ4" s="241"/>
      <c r="AR4" s="241"/>
      <c r="AS4" s="242" t="s">
        <v>82</v>
      </c>
      <c r="AT4" s="241"/>
      <c r="AU4" s="241"/>
      <c r="AV4" s="301"/>
      <c r="AW4" s="80"/>
      <c r="AX4" s="80"/>
      <c r="AY4" s="80"/>
      <c r="AZ4" s="80"/>
    </row>
    <row r="5" spans="1:54" ht="18.5" thickBot="1">
      <c r="A5" s="257"/>
      <c r="B5" s="258"/>
      <c r="C5" s="258"/>
      <c r="D5" s="258"/>
      <c r="E5" s="258"/>
      <c r="F5" s="258"/>
      <c r="G5" s="258"/>
      <c r="H5" s="259"/>
      <c r="I5" s="524"/>
      <c r="J5" s="270"/>
      <c r="K5" s="270"/>
      <c r="L5" s="270"/>
      <c r="M5" s="275"/>
      <c r="N5" s="276"/>
      <c r="O5" s="276"/>
      <c r="P5" s="277"/>
      <c r="Q5" s="232" t="s">
        <v>85</v>
      </c>
      <c r="R5" s="233"/>
      <c r="S5" s="233"/>
      <c r="T5" s="233"/>
      <c r="U5" s="541"/>
      <c r="V5" s="258"/>
      <c r="W5" s="258"/>
      <c r="X5" s="258"/>
      <c r="Y5" s="258"/>
      <c r="Z5" s="258"/>
      <c r="AA5" s="258"/>
      <c r="AB5" s="259"/>
      <c r="AC5" s="524"/>
      <c r="AD5" s="270"/>
      <c r="AE5" s="270"/>
      <c r="AF5" s="270"/>
      <c r="AG5" s="275"/>
      <c r="AH5" s="276"/>
      <c r="AI5" s="276"/>
      <c r="AJ5" s="276"/>
      <c r="AK5" s="531" t="s">
        <v>86</v>
      </c>
      <c r="AL5" s="532"/>
      <c r="AM5" s="532"/>
      <c r="AN5" s="533"/>
      <c r="AO5" s="232" t="s">
        <v>87</v>
      </c>
      <c r="AP5" s="233"/>
      <c r="AQ5" s="233"/>
      <c r="AR5" s="233"/>
      <c r="AS5" s="234" t="s">
        <v>85</v>
      </c>
      <c r="AT5" s="233"/>
      <c r="AU5" s="233"/>
      <c r="AV5" s="239"/>
      <c r="AW5" s="80"/>
      <c r="AX5" s="80"/>
      <c r="AY5" s="80"/>
      <c r="AZ5" s="80"/>
    </row>
    <row r="6" spans="1:54" ht="18.5" thickTop="1">
      <c r="A6" s="244">
        <v>0</v>
      </c>
      <c r="B6" s="245"/>
      <c r="C6" s="246"/>
      <c r="D6" s="246"/>
      <c r="E6" s="245">
        <v>100</v>
      </c>
      <c r="F6" s="245"/>
      <c r="G6" s="246" t="s">
        <v>63</v>
      </c>
      <c r="H6" s="247"/>
      <c r="I6" s="537">
        <v>21000</v>
      </c>
      <c r="J6" s="538"/>
      <c r="K6" s="538"/>
      <c r="L6" s="143" t="s">
        <v>64</v>
      </c>
      <c r="M6" s="545">
        <v>31000</v>
      </c>
      <c r="N6" s="538"/>
      <c r="O6" s="538"/>
      <c r="P6" s="74" t="s">
        <v>64</v>
      </c>
      <c r="Q6" s="278">
        <v>15000</v>
      </c>
      <c r="R6" s="279"/>
      <c r="S6" s="279"/>
      <c r="T6" s="144" t="s">
        <v>64</v>
      </c>
      <c r="U6" s="244">
        <v>0</v>
      </c>
      <c r="V6" s="245"/>
      <c r="W6" s="246"/>
      <c r="X6" s="246"/>
      <c r="Y6" s="245">
        <v>100</v>
      </c>
      <c r="Z6" s="245"/>
      <c r="AA6" s="246" t="s">
        <v>63</v>
      </c>
      <c r="AB6" s="247"/>
      <c r="AC6" s="537">
        <v>24000</v>
      </c>
      <c r="AD6" s="538"/>
      <c r="AE6" s="538"/>
      <c r="AF6" s="145" t="s">
        <v>64</v>
      </c>
      <c r="AG6" s="538">
        <v>34000</v>
      </c>
      <c r="AH6" s="538"/>
      <c r="AI6" s="538"/>
      <c r="AJ6" s="143" t="s">
        <v>64</v>
      </c>
      <c r="AK6" s="544">
        <v>2000</v>
      </c>
      <c r="AL6" s="279"/>
      <c r="AM6" s="279"/>
      <c r="AN6" s="146" t="s">
        <v>64</v>
      </c>
      <c r="AO6" s="278">
        <v>6000</v>
      </c>
      <c r="AP6" s="279"/>
      <c r="AQ6" s="279"/>
      <c r="AR6" s="75" t="s">
        <v>64</v>
      </c>
      <c r="AS6" s="278">
        <v>15000</v>
      </c>
      <c r="AT6" s="279"/>
      <c r="AU6" s="279"/>
      <c r="AV6" s="76" t="s">
        <v>64</v>
      </c>
      <c r="AW6" s="86"/>
      <c r="AX6" s="86"/>
      <c r="AY6" s="86"/>
      <c r="AZ6" s="105"/>
    </row>
    <row r="7" spans="1:54">
      <c r="A7" s="287">
        <v>100.001</v>
      </c>
      <c r="B7" s="288"/>
      <c r="C7" s="289" t="s">
        <v>65</v>
      </c>
      <c r="D7" s="289"/>
      <c r="E7" s="288">
        <v>200</v>
      </c>
      <c r="F7" s="288"/>
      <c r="G7" s="289" t="s">
        <v>63</v>
      </c>
      <c r="H7" s="290"/>
      <c r="I7" s="542">
        <v>28000</v>
      </c>
      <c r="J7" s="292"/>
      <c r="K7" s="292"/>
      <c r="L7" s="73" t="s">
        <v>64</v>
      </c>
      <c r="M7" s="293">
        <v>45000</v>
      </c>
      <c r="N7" s="292"/>
      <c r="O7" s="292"/>
      <c r="P7" s="83" t="s">
        <v>64</v>
      </c>
      <c r="Q7" s="294">
        <v>21000</v>
      </c>
      <c r="R7" s="295"/>
      <c r="S7" s="295"/>
      <c r="T7" s="84" t="s">
        <v>64</v>
      </c>
      <c r="U7" s="287">
        <v>100.001</v>
      </c>
      <c r="V7" s="288"/>
      <c r="W7" s="289" t="s">
        <v>65</v>
      </c>
      <c r="X7" s="289"/>
      <c r="Y7" s="288">
        <v>200</v>
      </c>
      <c r="Z7" s="288"/>
      <c r="AA7" s="289" t="s">
        <v>63</v>
      </c>
      <c r="AB7" s="290"/>
      <c r="AC7" s="542">
        <v>33000</v>
      </c>
      <c r="AD7" s="292"/>
      <c r="AE7" s="292"/>
      <c r="AF7" s="147" t="s">
        <v>64</v>
      </c>
      <c r="AG7" s="292">
        <v>49000</v>
      </c>
      <c r="AH7" s="292"/>
      <c r="AI7" s="292"/>
      <c r="AJ7" s="73" t="s">
        <v>64</v>
      </c>
      <c r="AK7" s="543">
        <v>2000</v>
      </c>
      <c r="AL7" s="295"/>
      <c r="AM7" s="295"/>
      <c r="AN7" s="148" t="s">
        <v>64</v>
      </c>
      <c r="AO7" s="294">
        <v>9000</v>
      </c>
      <c r="AP7" s="295"/>
      <c r="AQ7" s="295"/>
      <c r="AR7" s="84" t="s">
        <v>64</v>
      </c>
      <c r="AS7" s="294">
        <v>21000</v>
      </c>
      <c r="AT7" s="295"/>
      <c r="AU7" s="295"/>
      <c r="AV7" s="148" t="s">
        <v>64</v>
      </c>
      <c r="AW7" s="86"/>
      <c r="AX7" s="86"/>
      <c r="AY7" s="86"/>
      <c r="AZ7" s="105"/>
    </row>
    <row r="8" spans="1:54">
      <c r="A8" s="287">
        <v>200.001</v>
      </c>
      <c r="B8" s="288"/>
      <c r="C8" s="289" t="s">
        <v>65</v>
      </c>
      <c r="D8" s="289"/>
      <c r="E8" s="288">
        <v>300</v>
      </c>
      <c r="F8" s="288"/>
      <c r="G8" s="289" t="s">
        <v>63</v>
      </c>
      <c r="H8" s="290"/>
      <c r="I8" s="542">
        <v>38000</v>
      </c>
      <c r="J8" s="292"/>
      <c r="K8" s="292"/>
      <c r="L8" s="73" t="s">
        <v>64</v>
      </c>
      <c r="M8" s="293">
        <v>55000</v>
      </c>
      <c r="N8" s="292"/>
      <c r="O8" s="292"/>
      <c r="P8" s="83" t="s">
        <v>64</v>
      </c>
      <c r="Q8" s="294">
        <v>28000</v>
      </c>
      <c r="R8" s="295"/>
      <c r="S8" s="295"/>
      <c r="T8" s="84" t="s">
        <v>64</v>
      </c>
      <c r="U8" s="287">
        <v>200.001</v>
      </c>
      <c r="V8" s="288"/>
      <c r="W8" s="289" t="s">
        <v>65</v>
      </c>
      <c r="X8" s="289"/>
      <c r="Y8" s="288">
        <v>300</v>
      </c>
      <c r="Z8" s="288"/>
      <c r="AA8" s="289" t="s">
        <v>63</v>
      </c>
      <c r="AB8" s="290"/>
      <c r="AC8" s="542">
        <v>45000</v>
      </c>
      <c r="AD8" s="292"/>
      <c r="AE8" s="292"/>
      <c r="AF8" s="147" t="s">
        <v>64</v>
      </c>
      <c r="AG8" s="292">
        <v>62000</v>
      </c>
      <c r="AH8" s="292"/>
      <c r="AI8" s="292"/>
      <c r="AJ8" s="73" t="s">
        <v>64</v>
      </c>
      <c r="AK8" s="543">
        <v>4000</v>
      </c>
      <c r="AL8" s="295"/>
      <c r="AM8" s="295"/>
      <c r="AN8" s="148" t="s">
        <v>64</v>
      </c>
      <c r="AO8" s="294">
        <v>12000</v>
      </c>
      <c r="AP8" s="295"/>
      <c r="AQ8" s="295"/>
      <c r="AR8" s="84" t="s">
        <v>64</v>
      </c>
      <c r="AS8" s="294">
        <v>28000</v>
      </c>
      <c r="AT8" s="295"/>
      <c r="AU8" s="295"/>
      <c r="AV8" s="148" t="s">
        <v>64</v>
      </c>
      <c r="AW8" s="86"/>
      <c r="AX8" s="86"/>
      <c r="AY8" s="86"/>
      <c r="AZ8" s="105"/>
    </row>
    <row r="9" spans="1:54">
      <c r="A9" s="287">
        <v>300.00099999999998</v>
      </c>
      <c r="B9" s="288"/>
      <c r="C9" s="289" t="s">
        <v>65</v>
      </c>
      <c r="D9" s="289"/>
      <c r="E9" s="288">
        <v>500</v>
      </c>
      <c r="F9" s="288"/>
      <c r="G9" s="289" t="s">
        <v>63</v>
      </c>
      <c r="H9" s="290"/>
      <c r="I9" s="542">
        <v>46000</v>
      </c>
      <c r="J9" s="292"/>
      <c r="K9" s="292"/>
      <c r="L9" s="73" t="s">
        <v>64</v>
      </c>
      <c r="M9" s="293">
        <v>72000</v>
      </c>
      <c r="N9" s="292"/>
      <c r="O9" s="292"/>
      <c r="P9" s="83" t="s">
        <v>64</v>
      </c>
      <c r="Q9" s="294">
        <v>35000</v>
      </c>
      <c r="R9" s="295"/>
      <c r="S9" s="295"/>
      <c r="T9" s="84" t="s">
        <v>64</v>
      </c>
      <c r="U9" s="287">
        <v>300.00099999999998</v>
      </c>
      <c r="V9" s="288"/>
      <c r="W9" s="289" t="s">
        <v>65</v>
      </c>
      <c r="X9" s="289"/>
      <c r="Y9" s="288">
        <v>500</v>
      </c>
      <c r="Z9" s="288"/>
      <c r="AA9" s="289" t="s">
        <v>63</v>
      </c>
      <c r="AB9" s="290"/>
      <c r="AC9" s="542">
        <v>50000</v>
      </c>
      <c r="AD9" s="292"/>
      <c r="AE9" s="292"/>
      <c r="AF9" s="147" t="s">
        <v>64</v>
      </c>
      <c r="AG9" s="292">
        <v>80000</v>
      </c>
      <c r="AH9" s="292"/>
      <c r="AI9" s="292"/>
      <c r="AJ9" s="73" t="s">
        <v>64</v>
      </c>
      <c r="AK9" s="543">
        <v>2000</v>
      </c>
      <c r="AL9" s="295"/>
      <c r="AM9" s="295"/>
      <c r="AN9" s="148" t="s">
        <v>64</v>
      </c>
      <c r="AO9" s="294">
        <v>16000</v>
      </c>
      <c r="AP9" s="295"/>
      <c r="AQ9" s="295"/>
      <c r="AR9" s="84" t="s">
        <v>64</v>
      </c>
      <c r="AS9" s="294">
        <v>35000</v>
      </c>
      <c r="AT9" s="295"/>
      <c r="AU9" s="295"/>
      <c r="AV9" s="148" t="s">
        <v>64</v>
      </c>
      <c r="AW9" s="86"/>
      <c r="AX9" s="86"/>
      <c r="AY9" s="86"/>
      <c r="AZ9" s="105"/>
    </row>
    <row r="10" spans="1:54">
      <c r="A10" s="287">
        <v>500.00099999999998</v>
      </c>
      <c r="B10" s="288"/>
      <c r="C10" s="289" t="s">
        <v>65</v>
      </c>
      <c r="D10" s="289"/>
      <c r="E10" s="288">
        <v>1000</v>
      </c>
      <c r="F10" s="288"/>
      <c r="G10" s="289" t="s">
        <v>63</v>
      </c>
      <c r="H10" s="290"/>
      <c r="I10" s="542">
        <v>63000</v>
      </c>
      <c r="J10" s="292"/>
      <c r="K10" s="292"/>
      <c r="L10" s="73" t="s">
        <v>64</v>
      </c>
      <c r="M10" s="293">
        <v>100000</v>
      </c>
      <c r="N10" s="292"/>
      <c r="O10" s="292"/>
      <c r="P10" s="83" t="s">
        <v>64</v>
      </c>
      <c r="Q10" s="294">
        <v>48000</v>
      </c>
      <c r="R10" s="295"/>
      <c r="S10" s="295"/>
      <c r="T10" s="84" t="s">
        <v>64</v>
      </c>
      <c r="U10" s="287">
        <v>500.00099999999998</v>
      </c>
      <c r="V10" s="288"/>
      <c r="W10" s="289" t="s">
        <v>65</v>
      </c>
      <c r="X10" s="289"/>
      <c r="Y10" s="288">
        <v>1000</v>
      </c>
      <c r="Z10" s="288"/>
      <c r="AA10" s="289" t="s">
        <v>63</v>
      </c>
      <c r="AB10" s="290"/>
      <c r="AC10" s="542">
        <v>74000</v>
      </c>
      <c r="AD10" s="292"/>
      <c r="AE10" s="292"/>
      <c r="AF10" s="147" t="s">
        <v>64</v>
      </c>
      <c r="AG10" s="292">
        <v>116000</v>
      </c>
      <c r="AH10" s="292"/>
      <c r="AI10" s="292"/>
      <c r="AJ10" s="73" t="s">
        <v>64</v>
      </c>
      <c r="AK10" s="543">
        <v>6000</v>
      </c>
      <c r="AL10" s="295"/>
      <c r="AM10" s="295"/>
      <c r="AN10" s="148" t="s">
        <v>64</v>
      </c>
      <c r="AO10" s="294">
        <v>23000</v>
      </c>
      <c r="AP10" s="295"/>
      <c r="AQ10" s="295"/>
      <c r="AR10" s="84" t="s">
        <v>64</v>
      </c>
      <c r="AS10" s="294">
        <v>48000</v>
      </c>
      <c r="AT10" s="295"/>
      <c r="AU10" s="295"/>
      <c r="AV10" s="148" t="s">
        <v>64</v>
      </c>
      <c r="AW10" s="86"/>
      <c r="AX10" s="86"/>
      <c r="AY10" s="86"/>
      <c r="AZ10" s="105"/>
    </row>
    <row r="11" spans="1:54">
      <c r="A11" s="287">
        <v>1000.001</v>
      </c>
      <c r="B11" s="288"/>
      <c r="C11" s="289" t="s">
        <v>65</v>
      </c>
      <c r="D11" s="289"/>
      <c r="E11" s="288">
        <v>2000</v>
      </c>
      <c r="F11" s="288"/>
      <c r="G11" s="289" t="s">
        <v>63</v>
      </c>
      <c r="H11" s="290"/>
      <c r="I11" s="293">
        <v>140000</v>
      </c>
      <c r="J11" s="292"/>
      <c r="K11" s="292"/>
      <c r="L11" s="73" t="s">
        <v>64</v>
      </c>
      <c r="M11" s="293">
        <v>140000</v>
      </c>
      <c r="N11" s="292"/>
      <c r="O11" s="292"/>
      <c r="P11" s="83" t="s">
        <v>64</v>
      </c>
      <c r="Q11" s="294">
        <v>70000</v>
      </c>
      <c r="R11" s="295"/>
      <c r="S11" s="295"/>
      <c r="T11" s="84" t="s">
        <v>64</v>
      </c>
      <c r="U11" s="287">
        <v>1000.001</v>
      </c>
      <c r="V11" s="288"/>
      <c r="W11" s="289" t="s">
        <v>65</v>
      </c>
      <c r="X11" s="289"/>
      <c r="Y11" s="288">
        <v>2000</v>
      </c>
      <c r="Z11" s="288"/>
      <c r="AA11" s="289" t="s">
        <v>63</v>
      </c>
      <c r="AB11" s="290"/>
      <c r="AC11" s="292">
        <v>170000</v>
      </c>
      <c r="AD11" s="292"/>
      <c r="AE11" s="292"/>
      <c r="AF11" s="147" t="s">
        <v>64</v>
      </c>
      <c r="AG11" s="292">
        <v>170000</v>
      </c>
      <c r="AH11" s="292"/>
      <c r="AI11" s="292"/>
      <c r="AJ11" s="73" t="s">
        <v>64</v>
      </c>
      <c r="AK11" s="543">
        <v>10000</v>
      </c>
      <c r="AL11" s="295"/>
      <c r="AM11" s="295"/>
      <c r="AN11" s="148" t="s">
        <v>64</v>
      </c>
      <c r="AO11" s="294">
        <v>34000</v>
      </c>
      <c r="AP11" s="295"/>
      <c r="AQ11" s="295"/>
      <c r="AR11" s="84" t="s">
        <v>64</v>
      </c>
      <c r="AS11" s="294">
        <v>70000</v>
      </c>
      <c r="AT11" s="295"/>
      <c r="AU11" s="295"/>
      <c r="AV11" s="148" t="s">
        <v>64</v>
      </c>
      <c r="AW11" s="86"/>
      <c r="AX11" s="86"/>
      <c r="AY11" s="86"/>
      <c r="AZ11" s="105"/>
    </row>
    <row r="12" spans="1:54">
      <c r="A12" s="287">
        <v>2000.001</v>
      </c>
      <c r="B12" s="288"/>
      <c r="C12" s="289" t="s">
        <v>65</v>
      </c>
      <c r="D12" s="289"/>
      <c r="E12" s="288">
        <v>3000</v>
      </c>
      <c r="F12" s="288"/>
      <c r="G12" s="289" t="s">
        <v>63</v>
      </c>
      <c r="H12" s="290"/>
      <c r="I12" s="293">
        <v>180000</v>
      </c>
      <c r="J12" s="292"/>
      <c r="K12" s="292"/>
      <c r="L12" s="73" t="s">
        <v>64</v>
      </c>
      <c r="M12" s="293">
        <v>180000</v>
      </c>
      <c r="N12" s="292"/>
      <c r="O12" s="292"/>
      <c r="P12" s="83" t="s">
        <v>64</v>
      </c>
      <c r="Q12" s="294">
        <v>90000</v>
      </c>
      <c r="R12" s="295"/>
      <c r="S12" s="295"/>
      <c r="T12" s="84" t="s">
        <v>64</v>
      </c>
      <c r="U12" s="287">
        <v>2000.001</v>
      </c>
      <c r="V12" s="288"/>
      <c r="W12" s="289" t="s">
        <v>65</v>
      </c>
      <c r="X12" s="289"/>
      <c r="Y12" s="288">
        <v>3000</v>
      </c>
      <c r="Z12" s="288"/>
      <c r="AA12" s="289" t="s">
        <v>63</v>
      </c>
      <c r="AB12" s="290"/>
      <c r="AC12" s="292">
        <v>210000</v>
      </c>
      <c r="AD12" s="292"/>
      <c r="AE12" s="292"/>
      <c r="AF12" s="147" t="s">
        <v>64</v>
      </c>
      <c r="AG12" s="292">
        <v>210000</v>
      </c>
      <c r="AH12" s="292"/>
      <c r="AI12" s="292"/>
      <c r="AJ12" s="73" t="s">
        <v>64</v>
      </c>
      <c r="AK12" s="543">
        <v>10000</v>
      </c>
      <c r="AL12" s="295"/>
      <c r="AM12" s="295"/>
      <c r="AN12" s="148" t="s">
        <v>64</v>
      </c>
      <c r="AO12" s="294">
        <v>42000</v>
      </c>
      <c r="AP12" s="295"/>
      <c r="AQ12" s="295"/>
      <c r="AR12" s="84" t="s">
        <v>64</v>
      </c>
      <c r="AS12" s="294">
        <v>90000</v>
      </c>
      <c r="AT12" s="295"/>
      <c r="AU12" s="295"/>
      <c r="AV12" s="148" t="s">
        <v>64</v>
      </c>
      <c r="AW12" s="86"/>
      <c r="AX12" s="86"/>
      <c r="AY12" s="86"/>
      <c r="AZ12" s="105"/>
    </row>
    <row r="13" spans="1:54">
      <c r="A13" s="287">
        <v>3000.0010000000002</v>
      </c>
      <c r="B13" s="288"/>
      <c r="C13" s="289" t="s">
        <v>65</v>
      </c>
      <c r="D13" s="289"/>
      <c r="E13" s="288">
        <v>4000</v>
      </c>
      <c r="F13" s="288"/>
      <c r="G13" s="289" t="s">
        <v>63</v>
      </c>
      <c r="H13" s="290"/>
      <c r="I13" s="293">
        <v>210000</v>
      </c>
      <c r="J13" s="292"/>
      <c r="K13" s="292"/>
      <c r="L13" s="73" t="s">
        <v>64</v>
      </c>
      <c r="M13" s="293">
        <v>210000</v>
      </c>
      <c r="N13" s="292"/>
      <c r="O13" s="292"/>
      <c r="P13" s="83" t="s">
        <v>64</v>
      </c>
      <c r="Q13" s="294">
        <v>100000</v>
      </c>
      <c r="R13" s="295"/>
      <c r="S13" s="295"/>
      <c r="T13" s="84" t="s">
        <v>64</v>
      </c>
      <c r="U13" s="287">
        <v>3000.0010000000002</v>
      </c>
      <c r="V13" s="288"/>
      <c r="W13" s="289" t="s">
        <v>65</v>
      </c>
      <c r="X13" s="289"/>
      <c r="Y13" s="288">
        <v>4000</v>
      </c>
      <c r="Z13" s="288"/>
      <c r="AA13" s="289" t="s">
        <v>63</v>
      </c>
      <c r="AB13" s="290"/>
      <c r="AC13" s="292">
        <v>250000</v>
      </c>
      <c r="AD13" s="292"/>
      <c r="AE13" s="292"/>
      <c r="AF13" s="147" t="s">
        <v>64</v>
      </c>
      <c r="AG13" s="292">
        <v>250000</v>
      </c>
      <c r="AH13" s="292"/>
      <c r="AI13" s="292"/>
      <c r="AJ13" s="73" t="s">
        <v>64</v>
      </c>
      <c r="AK13" s="543">
        <v>20000</v>
      </c>
      <c r="AL13" s="295"/>
      <c r="AM13" s="295"/>
      <c r="AN13" s="148" t="s">
        <v>64</v>
      </c>
      <c r="AO13" s="294">
        <v>50000</v>
      </c>
      <c r="AP13" s="295"/>
      <c r="AQ13" s="295"/>
      <c r="AR13" s="84" t="s">
        <v>64</v>
      </c>
      <c r="AS13" s="294">
        <v>100000</v>
      </c>
      <c r="AT13" s="295"/>
      <c r="AU13" s="295"/>
      <c r="AV13" s="148" t="s">
        <v>64</v>
      </c>
      <c r="AW13" s="86"/>
      <c r="AX13" s="86"/>
      <c r="AY13" s="86"/>
      <c r="AZ13" s="105"/>
    </row>
    <row r="14" spans="1:54">
      <c r="A14" s="287">
        <v>4000.0010000000002</v>
      </c>
      <c r="B14" s="288"/>
      <c r="C14" s="289" t="s">
        <v>65</v>
      </c>
      <c r="D14" s="289"/>
      <c r="E14" s="288">
        <v>5000</v>
      </c>
      <c r="F14" s="288"/>
      <c r="G14" s="289" t="s">
        <v>63</v>
      </c>
      <c r="H14" s="290"/>
      <c r="I14" s="293">
        <v>230000</v>
      </c>
      <c r="J14" s="292"/>
      <c r="K14" s="292"/>
      <c r="L14" s="73" t="s">
        <v>64</v>
      </c>
      <c r="M14" s="293">
        <v>230000</v>
      </c>
      <c r="N14" s="292"/>
      <c r="O14" s="292"/>
      <c r="P14" s="83" t="s">
        <v>64</v>
      </c>
      <c r="Q14" s="294">
        <v>120000</v>
      </c>
      <c r="R14" s="295"/>
      <c r="S14" s="295"/>
      <c r="T14" s="84" t="s">
        <v>64</v>
      </c>
      <c r="U14" s="287">
        <v>4000.0010000000002</v>
      </c>
      <c r="V14" s="288"/>
      <c r="W14" s="289" t="s">
        <v>65</v>
      </c>
      <c r="X14" s="289"/>
      <c r="Y14" s="288">
        <v>5000</v>
      </c>
      <c r="Z14" s="288"/>
      <c r="AA14" s="289" t="s">
        <v>63</v>
      </c>
      <c r="AB14" s="290"/>
      <c r="AC14" s="292">
        <v>280000</v>
      </c>
      <c r="AD14" s="292"/>
      <c r="AE14" s="292"/>
      <c r="AF14" s="147" t="s">
        <v>64</v>
      </c>
      <c r="AG14" s="292">
        <v>280000</v>
      </c>
      <c r="AH14" s="292"/>
      <c r="AI14" s="292"/>
      <c r="AJ14" s="73" t="s">
        <v>64</v>
      </c>
      <c r="AK14" s="543">
        <v>20000</v>
      </c>
      <c r="AL14" s="295"/>
      <c r="AM14" s="295"/>
      <c r="AN14" s="148" t="s">
        <v>64</v>
      </c>
      <c r="AO14" s="294">
        <v>56000</v>
      </c>
      <c r="AP14" s="295"/>
      <c r="AQ14" s="295"/>
      <c r="AR14" s="84" t="s">
        <v>64</v>
      </c>
      <c r="AS14" s="294">
        <v>120000</v>
      </c>
      <c r="AT14" s="295"/>
      <c r="AU14" s="295"/>
      <c r="AV14" s="148" t="s">
        <v>64</v>
      </c>
      <c r="AW14" s="86"/>
      <c r="AX14" s="86"/>
      <c r="AY14" s="86"/>
      <c r="AZ14" s="105"/>
    </row>
    <row r="15" spans="1:54">
      <c r="A15" s="287">
        <v>5000.0010000000002</v>
      </c>
      <c r="B15" s="288"/>
      <c r="C15" s="289" t="s">
        <v>65</v>
      </c>
      <c r="D15" s="289"/>
      <c r="E15" s="288">
        <v>6000</v>
      </c>
      <c r="F15" s="288"/>
      <c r="G15" s="289" t="s">
        <v>63</v>
      </c>
      <c r="H15" s="290"/>
      <c r="I15" s="293">
        <v>250000</v>
      </c>
      <c r="J15" s="292"/>
      <c r="K15" s="292"/>
      <c r="L15" s="73" t="s">
        <v>64</v>
      </c>
      <c r="M15" s="293">
        <v>250000</v>
      </c>
      <c r="N15" s="292"/>
      <c r="O15" s="292"/>
      <c r="P15" s="83" t="s">
        <v>64</v>
      </c>
      <c r="Q15" s="294">
        <v>130000</v>
      </c>
      <c r="R15" s="295"/>
      <c r="S15" s="295"/>
      <c r="T15" s="84" t="s">
        <v>64</v>
      </c>
      <c r="U15" s="287">
        <v>5000.0010000000002</v>
      </c>
      <c r="V15" s="288"/>
      <c r="W15" s="289" t="s">
        <v>65</v>
      </c>
      <c r="X15" s="289"/>
      <c r="Y15" s="288">
        <v>6000</v>
      </c>
      <c r="Z15" s="288"/>
      <c r="AA15" s="289" t="s">
        <v>63</v>
      </c>
      <c r="AB15" s="290"/>
      <c r="AC15" s="292">
        <v>310000</v>
      </c>
      <c r="AD15" s="292"/>
      <c r="AE15" s="292"/>
      <c r="AF15" s="147" t="s">
        <v>64</v>
      </c>
      <c r="AG15" s="292">
        <v>310000</v>
      </c>
      <c r="AH15" s="292"/>
      <c r="AI15" s="292"/>
      <c r="AJ15" s="73" t="s">
        <v>64</v>
      </c>
      <c r="AK15" s="543">
        <v>20000</v>
      </c>
      <c r="AL15" s="295"/>
      <c r="AM15" s="295"/>
      <c r="AN15" s="148" t="s">
        <v>64</v>
      </c>
      <c r="AO15" s="294">
        <v>62000</v>
      </c>
      <c r="AP15" s="295"/>
      <c r="AQ15" s="295"/>
      <c r="AR15" s="84" t="s">
        <v>64</v>
      </c>
      <c r="AS15" s="294">
        <v>130000</v>
      </c>
      <c r="AT15" s="295"/>
      <c r="AU15" s="295"/>
      <c r="AV15" s="148" t="s">
        <v>64</v>
      </c>
      <c r="AW15" s="86"/>
      <c r="AX15" s="86"/>
      <c r="AY15" s="86"/>
      <c r="AZ15" s="105"/>
    </row>
    <row r="16" spans="1:54">
      <c r="A16" s="287">
        <v>6000.0010000000002</v>
      </c>
      <c r="B16" s="288"/>
      <c r="C16" s="289" t="s">
        <v>65</v>
      </c>
      <c r="D16" s="289"/>
      <c r="E16" s="288">
        <v>8000</v>
      </c>
      <c r="F16" s="288"/>
      <c r="G16" s="289" t="s">
        <v>63</v>
      </c>
      <c r="H16" s="290"/>
      <c r="I16" s="293">
        <v>300000</v>
      </c>
      <c r="J16" s="292"/>
      <c r="K16" s="292"/>
      <c r="L16" s="73" t="s">
        <v>64</v>
      </c>
      <c r="M16" s="293">
        <v>300000</v>
      </c>
      <c r="N16" s="292"/>
      <c r="O16" s="292"/>
      <c r="P16" s="83" t="s">
        <v>64</v>
      </c>
      <c r="Q16" s="294">
        <v>150000</v>
      </c>
      <c r="R16" s="295"/>
      <c r="S16" s="295"/>
      <c r="T16" s="84" t="s">
        <v>64</v>
      </c>
      <c r="U16" s="287">
        <v>6000.0010000000002</v>
      </c>
      <c r="V16" s="288"/>
      <c r="W16" s="289" t="s">
        <v>65</v>
      </c>
      <c r="X16" s="289"/>
      <c r="Y16" s="288">
        <v>8000</v>
      </c>
      <c r="Z16" s="288"/>
      <c r="AA16" s="289" t="s">
        <v>63</v>
      </c>
      <c r="AB16" s="290"/>
      <c r="AC16" s="292">
        <v>360000</v>
      </c>
      <c r="AD16" s="292"/>
      <c r="AE16" s="292"/>
      <c r="AF16" s="147" t="s">
        <v>64</v>
      </c>
      <c r="AG16" s="292">
        <v>360000</v>
      </c>
      <c r="AH16" s="292"/>
      <c r="AI16" s="292"/>
      <c r="AJ16" s="73" t="s">
        <v>64</v>
      </c>
      <c r="AK16" s="543">
        <v>20000</v>
      </c>
      <c r="AL16" s="295"/>
      <c r="AM16" s="295"/>
      <c r="AN16" s="148" t="s">
        <v>64</v>
      </c>
      <c r="AO16" s="294">
        <v>72000</v>
      </c>
      <c r="AP16" s="295"/>
      <c r="AQ16" s="295"/>
      <c r="AR16" s="84" t="s">
        <v>64</v>
      </c>
      <c r="AS16" s="294">
        <v>150000</v>
      </c>
      <c r="AT16" s="295"/>
      <c r="AU16" s="295"/>
      <c r="AV16" s="148" t="s">
        <v>64</v>
      </c>
      <c r="AW16" s="86"/>
      <c r="AX16" s="86"/>
      <c r="AY16" s="86"/>
      <c r="AZ16" s="105"/>
    </row>
    <row r="17" spans="1:93">
      <c r="A17" s="287">
        <v>8000.0010000000002</v>
      </c>
      <c r="B17" s="288"/>
      <c r="C17" s="289" t="s">
        <v>65</v>
      </c>
      <c r="D17" s="289"/>
      <c r="E17" s="288">
        <v>10000</v>
      </c>
      <c r="F17" s="288"/>
      <c r="G17" s="289" t="s">
        <v>63</v>
      </c>
      <c r="H17" s="290"/>
      <c r="I17" s="293">
        <v>330000</v>
      </c>
      <c r="J17" s="292"/>
      <c r="K17" s="292"/>
      <c r="L17" s="73" t="s">
        <v>64</v>
      </c>
      <c r="M17" s="293">
        <v>330000</v>
      </c>
      <c r="N17" s="292"/>
      <c r="O17" s="292"/>
      <c r="P17" s="83" t="s">
        <v>64</v>
      </c>
      <c r="Q17" s="294">
        <v>170000</v>
      </c>
      <c r="R17" s="295"/>
      <c r="S17" s="295"/>
      <c r="T17" s="84" t="s">
        <v>64</v>
      </c>
      <c r="U17" s="287">
        <v>8000.0010000000002</v>
      </c>
      <c r="V17" s="288"/>
      <c r="W17" s="289" t="s">
        <v>65</v>
      </c>
      <c r="X17" s="289"/>
      <c r="Y17" s="288">
        <v>10000</v>
      </c>
      <c r="Z17" s="288"/>
      <c r="AA17" s="289" t="s">
        <v>63</v>
      </c>
      <c r="AB17" s="290"/>
      <c r="AC17" s="292">
        <v>410000</v>
      </c>
      <c r="AD17" s="292"/>
      <c r="AE17" s="292"/>
      <c r="AF17" s="147" t="s">
        <v>64</v>
      </c>
      <c r="AG17" s="292">
        <v>410000</v>
      </c>
      <c r="AH17" s="292"/>
      <c r="AI17" s="292"/>
      <c r="AJ17" s="73" t="s">
        <v>64</v>
      </c>
      <c r="AK17" s="543">
        <v>30000</v>
      </c>
      <c r="AL17" s="295"/>
      <c r="AM17" s="295"/>
      <c r="AN17" s="148" t="s">
        <v>64</v>
      </c>
      <c r="AO17" s="294">
        <v>82000</v>
      </c>
      <c r="AP17" s="295"/>
      <c r="AQ17" s="295"/>
      <c r="AR17" s="84" t="s">
        <v>64</v>
      </c>
      <c r="AS17" s="294">
        <v>170000</v>
      </c>
      <c r="AT17" s="295"/>
      <c r="AU17" s="295"/>
      <c r="AV17" s="148" t="s">
        <v>64</v>
      </c>
      <c r="AW17" s="86"/>
      <c r="AX17" s="86"/>
      <c r="AY17" s="86"/>
      <c r="AZ17" s="105"/>
    </row>
    <row r="18" spans="1:93">
      <c r="A18" s="287">
        <v>10000.001</v>
      </c>
      <c r="B18" s="288"/>
      <c r="C18" s="289" t="s">
        <v>65</v>
      </c>
      <c r="D18" s="289"/>
      <c r="E18" s="288">
        <v>15000</v>
      </c>
      <c r="F18" s="288"/>
      <c r="G18" s="289" t="s">
        <v>63</v>
      </c>
      <c r="H18" s="290"/>
      <c r="I18" s="293">
        <v>350000</v>
      </c>
      <c r="J18" s="292"/>
      <c r="K18" s="292"/>
      <c r="L18" s="73" t="s">
        <v>64</v>
      </c>
      <c r="M18" s="293">
        <v>350000</v>
      </c>
      <c r="N18" s="292"/>
      <c r="O18" s="292"/>
      <c r="P18" s="83" t="s">
        <v>64</v>
      </c>
      <c r="Q18" s="294">
        <v>190000</v>
      </c>
      <c r="R18" s="295"/>
      <c r="S18" s="295"/>
      <c r="T18" s="84" t="s">
        <v>64</v>
      </c>
      <c r="U18" s="287">
        <v>10000.001</v>
      </c>
      <c r="V18" s="288"/>
      <c r="W18" s="289" t="s">
        <v>65</v>
      </c>
      <c r="X18" s="289"/>
      <c r="Y18" s="288">
        <v>15000</v>
      </c>
      <c r="Z18" s="288"/>
      <c r="AA18" s="289" t="s">
        <v>63</v>
      </c>
      <c r="AB18" s="290"/>
      <c r="AC18" s="292">
        <v>440000</v>
      </c>
      <c r="AD18" s="292"/>
      <c r="AE18" s="292"/>
      <c r="AF18" s="147" t="s">
        <v>64</v>
      </c>
      <c r="AG18" s="292">
        <v>440000</v>
      </c>
      <c r="AH18" s="292"/>
      <c r="AI18" s="292"/>
      <c r="AJ18" s="73" t="s">
        <v>64</v>
      </c>
      <c r="AK18" s="543">
        <v>30000</v>
      </c>
      <c r="AL18" s="295"/>
      <c r="AM18" s="295"/>
      <c r="AN18" s="148" t="s">
        <v>64</v>
      </c>
      <c r="AO18" s="294">
        <v>88000</v>
      </c>
      <c r="AP18" s="295"/>
      <c r="AQ18" s="295"/>
      <c r="AR18" s="84" t="s">
        <v>64</v>
      </c>
      <c r="AS18" s="294">
        <v>190000</v>
      </c>
      <c r="AT18" s="295"/>
      <c r="AU18" s="295"/>
      <c r="AV18" s="148" t="s">
        <v>64</v>
      </c>
      <c r="AW18" s="86"/>
      <c r="AX18" s="86"/>
      <c r="AY18" s="86"/>
      <c r="AZ18" s="105"/>
    </row>
    <row r="19" spans="1:93">
      <c r="A19" s="287">
        <v>15000.001</v>
      </c>
      <c r="B19" s="288"/>
      <c r="C19" s="289" t="s">
        <v>65</v>
      </c>
      <c r="D19" s="289"/>
      <c r="E19" s="288">
        <v>20000</v>
      </c>
      <c r="F19" s="288"/>
      <c r="G19" s="289" t="s">
        <v>63</v>
      </c>
      <c r="H19" s="290"/>
      <c r="I19" s="293">
        <v>390000</v>
      </c>
      <c r="J19" s="292"/>
      <c r="K19" s="292"/>
      <c r="L19" s="73" t="s">
        <v>64</v>
      </c>
      <c r="M19" s="293">
        <v>390000</v>
      </c>
      <c r="N19" s="292"/>
      <c r="O19" s="292"/>
      <c r="P19" s="83" t="s">
        <v>64</v>
      </c>
      <c r="Q19" s="294">
        <v>220000</v>
      </c>
      <c r="R19" s="295"/>
      <c r="S19" s="295"/>
      <c r="T19" s="84" t="s">
        <v>64</v>
      </c>
      <c r="U19" s="287">
        <v>15000.001</v>
      </c>
      <c r="V19" s="288"/>
      <c r="W19" s="289" t="s">
        <v>65</v>
      </c>
      <c r="X19" s="289"/>
      <c r="Y19" s="288">
        <v>20000</v>
      </c>
      <c r="Z19" s="288"/>
      <c r="AA19" s="289" t="s">
        <v>63</v>
      </c>
      <c r="AB19" s="290"/>
      <c r="AC19" s="292">
        <v>490000</v>
      </c>
      <c r="AD19" s="292"/>
      <c r="AE19" s="292"/>
      <c r="AF19" s="147" t="s">
        <v>64</v>
      </c>
      <c r="AG19" s="292">
        <v>490000</v>
      </c>
      <c r="AH19" s="292"/>
      <c r="AI19" s="292"/>
      <c r="AJ19" s="73" t="s">
        <v>64</v>
      </c>
      <c r="AK19" s="543">
        <v>30000</v>
      </c>
      <c r="AL19" s="295"/>
      <c r="AM19" s="295"/>
      <c r="AN19" s="148" t="s">
        <v>64</v>
      </c>
      <c r="AO19" s="294">
        <v>98000</v>
      </c>
      <c r="AP19" s="295"/>
      <c r="AQ19" s="295"/>
      <c r="AR19" s="84" t="s">
        <v>64</v>
      </c>
      <c r="AS19" s="294">
        <v>220000</v>
      </c>
      <c r="AT19" s="295"/>
      <c r="AU19" s="295"/>
      <c r="AV19" s="148" t="s">
        <v>64</v>
      </c>
      <c r="AW19" s="86"/>
      <c r="AX19" s="86"/>
      <c r="AY19" s="86"/>
      <c r="AZ19" s="105"/>
    </row>
    <row r="20" spans="1:93">
      <c r="A20" s="287">
        <v>20000.001</v>
      </c>
      <c r="B20" s="288"/>
      <c r="C20" s="289" t="s">
        <v>65</v>
      </c>
      <c r="D20" s="289"/>
      <c r="E20" s="288">
        <v>30000</v>
      </c>
      <c r="F20" s="288"/>
      <c r="G20" s="289" t="s">
        <v>63</v>
      </c>
      <c r="H20" s="290"/>
      <c r="I20" s="293">
        <v>440000</v>
      </c>
      <c r="J20" s="292"/>
      <c r="K20" s="292"/>
      <c r="L20" s="73" t="s">
        <v>64</v>
      </c>
      <c r="M20" s="293">
        <v>440000</v>
      </c>
      <c r="N20" s="292"/>
      <c r="O20" s="292"/>
      <c r="P20" s="83" t="s">
        <v>64</v>
      </c>
      <c r="Q20" s="294">
        <v>250000</v>
      </c>
      <c r="R20" s="295"/>
      <c r="S20" s="295"/>
      <c r="T20" s="84" t="s">
        <v>64</v>
      </c>
      <c r="U20" s="287">
        <v>20000.001</v>
      </c>
      <c r="V20" s="288"/>
      <c r="W20" s="289" t="s">
        <v>65</v>
      </c>
      <c r="X20" s="289"/>
      <c r="Y20" s="288">
        <v>30000</v>
      </c>
      <c r="Z20" s="288"/>
      <c r="AA20" s="289" t="s">
        <v>63</v>
      </c>
      <c r="AB20" s="290"/>
      <c r="AC20" s="292">
        <v>560000</v>
      </c>
      <c r="AD20" s="292"/>
      <c r="AE20" s="292"/>
      <c r="AF20" s="147" t="s">
        <v>64</v>
      </c>
      <c r="AG20" s="292">
        <v>560000</v>
      </c>
      <c r="AH20" s="292"/>
      <c r="AI20" s="292"/>
      <c r="AJ20" s="73" t="s">
        <v>64</v>
      </c>
      <c r="AK20" s="543">
        <v>40000</v>
      </c>
      <c r="AL20" s="295"/>
      <c r="AM20" s="295"/>
      <c r="AN20" s="148" t="s">
        <v>64</v>
      </c>
      <c r="AO20" s="294">
        <v>110000</v>
      </c>
      <c r="AP20" s="295"/>
      <c r="AQ20" s="295"/>
      <c r="AR20" s="84" t="s">
        <v>64</v>
      </c>
      <c r="AS20" s="294">
        <v>250000</v>
      </c>
      <c r="AT20" s="295"/>
      <c r="AU20" s="295"/>
      <c r="AV20" s="148" t="s">
        <v>64</v>
      </c>
      <c r="AW20" s="86"/>
      <c r="AX20" s="86"/>
      <c r="AY20" s="86"/>
      <c r="AZ20" s="105"/>
    </row>
    <row r="21" spans="1:93">
      <c r="A21" s="287">
        <v>30000.001</v>
      </c>
      <c r="B21" s="288"/>
      <c r="C21" s="289" t="s">
        <v>65</v>
      </c>
      <c r="D21" s="289"/>
      <c r="E21" s="288">
        <v>50000</v>
      </c>
      <c r="F21" s="288"/>
      <c r="G21" s="289" t="s">
        <v>63</v>
      </c>
      <c r="H21" s="290"/>
      <c r="I21" s="293">
        <v>520000</v>
      </c>
      <c r="J21" s="292"/>
      <c r="K21" s="292"/>
      <c r="L21" s="73" t="s">
        <v>64</v>
      </c>
      <c r="M21" s="293">
        <v>520000</v>
      </c>
      <c r="N21" s="292"/>
      <c r="O21" s="292"/>
      <c r="P21" s="83" t="s">
        <v>64</v>
      </c>
      <c r="Q21" s="294">
        <v>290000</v>
      </c>
      <c r="R21" s="295"/>
      <c r="S21" s="295"/>
      <c r="T21" s="84" t="s">
        <v>64</v>
      </c>
      <c r="U21" s="287">
        <v>30000.001</v>
      </c>
      <c r="V21" s="288"/>
      <c r="W21" s="289" t="s">
        <v>65</v>
      </c>
      <c r="X21" s="289"/>
      <c r="Y21" s="288">
        <v>50000</v>
      </c>
      <c r="Z21" s="288"/>
      <c r="AA21" s="289" t="s">
        <v>63</v>
      </c>
      <c r="AB21" s="290"/>
      <c r="AC21" s="292">
        <v>660000</v>
      </c>
      <c r="AD21" s="292"/>
      <c r="AE21" s="292"/>
      <c r="AF21" s="147" t="s">
        <v>64</v>
      </c>
      <c r="AG21" s="292">
        <v>660000</v>
      </c>
      <c r="AH21" s="292"/>
      <c r="AI21" s="292"/>
      <c r="AJ21" s="73" t="s">
        <v>64</v>
      </c>
      <c r="AK21" s="543">
        <v>50000</v>
      </c>
      <c r="AL21" s="295"/>
      <c r="AM21" s="295"/>
      <c r="AN21" s="148" t="s">
        <v>64</v>
      </c>
      <c r="AO21" s="294">
        <v>130000</v>
      </c>
      <c r="AP21" s="295"/>
      <c r="AQ21" s="295"/>
      <c r="AR21" s="84" t="s">
        <v>64</v>
      </c>
      <c r="AS21" s="294">
        <v>290000</v>
      </c>
      <c r="AT21" s="295"/>
      <c r="AU21" s="295"/>
      <c r="AV21" s="148" t="s">
        <v>64</v>
      </c>
      <c r="AW21" s="86"/>
      <c r="AX21" s="86"/>
      <c r="AY21" s="86"/>
      <c r="AZ21" s="105"/>
    </row>
    <row r="22" spans="1:93">
      <c r="A22" s="287">
        <v>50000.000999999997</v>
      </c>
      <c r="B22" s="288"/>
      <c r="C22" s="289" t="s">
        <v>65</v>
      </c>
      <c r="D22" s="289"/>
      <c r="E22" s="288">
        <v>70000</v>
      </c>
      <c r="F22" s="288"/>
      <c r="G22" s="289" t="s">
        <v>63</v>
      </c>
      <c r="H22" s="290"/>
      <c r="I22" s="293">
        <v>610000</v>
      </c>
      <c r="J22" s="292"/>
      <c r="K22" s="292"/>
      <c r="L22" s="73" t="s">
        <v>64</v>
      </c>
      <c r="M22" s="293">
        <v>610000</v>
      </c>
      <c r="N22" s="292"/>
      <c r="O22" s="292"/>
      <c r="P22" s="83" t="s">
        <v>64</v>
      </c>
      <c r="Q22" s="294">
        <v>320000</v>
      </c>
      <c r="R22" s="295"/>
      <c r="S22" s="295"/>
      <c r="T22" s="84" t="s">
        <v>64</v>
      </c>
      <c r="U22" s="287">
        <v>50000.000999999997</v>
      </c>
      <c r="V22" s="288"/>
      <c r="W22" s="289" t="s">
        <v>65</v>
      </c>
      <c r="X22" s="289"/>
      <c r="Y22" s="288">
        <v>70000</v>
      </c>
      <c r="Z22" s="288"/>
      <c r="AA22" s="289" t="s">
        <v>63</v>
      </c>
      <c r="AB22" s="290"/>
      <c r="AC22" s="292">
        <v>770000</v>
      </c>
      <c r="AD22" s="292"/>
      <c r="AE22" s="292"/>
      <c r="AF22" s="147" t="s">
        <v>64</v>
      </c>
      <c r="AG22" s="292">
        <v>770000</v>
      </c>
      <c r="AH22" s="292"/>
      <c r="AI22" s="292"/>
      <c r="AJ22" s="73" t="s">
        <v>64</v>
      </c>
      <c r="AK22" s="543">
        <v>60000</v>
      </c>
      <c r="AL22" s="295"/>
      <c r="AM22" s="295"/>
      <c r="AN22" s="148" t="s">
        <v>64</v>
      </c>
      <c r="AO22" s="294">
        <v>150000</v>
      </c>
      <c r="AP22" s="295"/>
      <c r="AQ22" s="295"/>
      <c r="AR22" s="84" t="s">
        <v>64</v>
      </c>
      <c r="AS22" s="294">
        <v>320000</v>
      </c>
      <c r="AT22" s="295"/>
      <c r="AU22" s="295"/>
      <c r="AV22" s="148" t="s">
        <v>64</v>
      </c>
      <c r="AW22" s="86"/>
      <c r="AX22" s="86"/>
      <c r="AY22" s="86"/>
      <c r="AZ22" s="105"/>
    </row>
    <row r="23" spans="1:93">
      <c r="A23" s="287">
        <v>70000.001000000004</v>
      </c>
      <c r="B23" s="288"/>
      <c r="C23" s="289" t="s">
        <v>65</v>
      </c>
      <c r="D23" s="289"/>
      <c r="E23" s="373">
        <v>100000</v>
      </c>
      <c r="F23" s="373"/>
      <c r="G23" s="289" t="s">
        <v>63</v>
      </c>
      <c r="H23" s="290"/>
      <c r="I23" s="293">
        <v>690000</v>
      </c>
      <c r="J23" s="292"/>
      <c r="K23" s="292"/>
      <c r="L23" s="73" t="s">
        <v>64</v>
      </c>
      <c r="M23" s="293">
        <v>690000</v>
      </c>
      <c r="N23" s="292"/>
      <c r="O23" s="292"/>
      <c r="P23" s="83" t="s">
        <v>64</v>
      </c>
      <c r="Q23" s="294">
        <v>330000</v>
      </c>
      <c r="R23" s="295"/>
      <c r="S23" s="295"/>
      <c r="T23" s="84" t="s">
        <v>64</v>
      </c>
      <c r="U23" s="287">
        <v>70000.001000000004</v>
      </c>
      <c r="V23" s="288"/>
      <c r="W23" s="289" t="s">
        <v>65</v>
      </c>
      <c r="X23" s="289"/>
      <c r="Y23" s="373">
        <v>100000</v>
      </c>
      <c r="Z23" s="373"/>
      <c r="AA23" s="289" t="s">
        <v>63</v>
      </c>
      <c r="AB23" s="290"/>
      <c r="AC23" s="292">
        <v>870000</v>
      </c>
      <c r="AD23" s="292"/>
      <c r="AE23" s="292"/>
      <c r="AF23" s="147" t="s">
        <v>64</v>
      </c>
      <c r="AG23" s="292">
        <v>870000</v>
      </c>
      <c r="AH23" s="292"/>
      <c r="AI23" s="292"/>
      <c r="AJ23" s="73" t="s">
        <v>64</v>
      </c>
      <c r="AK23" s="543">
        <v>70000</v>
      </c>
      <c r="AL23" s="295"/>
      <c r="AM23" s="295"/>
      <c r="AN23" s="148" t="s">
        <v>64</v>
      </c>
      <c r="AO23" s="294">
        <v>170000</v>
      </c>
      <c r="AP23" s="295"/>
      <c r="AQ23" s="295"/>
      <c r="AR23" s="84" t="s">
        <v>64</v>
      </c>
      <c r="AS23" s="294">
        <v>330000</v>
      </c>
      <c r="AT23" s="295"/>
      <c r="AU23" s="295"/>
      <c r="AV23" s="148" t="s">
        <v>64</v>
      </c>
      <c r="AW23" s="86"/>
      <c r="AX23" s="86"/>
      <c r="AY23" s="86"/>
      <c r="AZ23" s="105"/>
    </row>
    <row r="24" spans="1:93">
      <c r="A24" s="361">
        <v>100000.001</v>
      </c>
      <c r="B24" s="362"/>
      <c r="C24" s="363" t="s">
        <v>67</v>
      </c>
      <c r="D24" s="363"/>
      <c r="E24" s="363"/>
      <c r="F24" s="363"/>
      <c r="G24" s="363"/>
      <c r="H24" s="364"/>
      <c r="I24" s="334">
        <v>820000</v>
      </c>
      <c r="J24" s="335"/>
      <c r="K24" s="335"/>
      <c r="L24" s="73" t="s">
        <v>64</v>
      </c>
      <c r="M24" s="334">
        <v>820000</v>
      </c>
      <c r="N24" s="335"/>
      <c r="O24" s="335"/>
      <c r="P24" s="92" t="s">
        <v>64</v>
      </c>
      <c r="Q24" s="347">
        <v>340000</v>
      </c>
      <c r="R24" s="344"/>
      <c r="S24" s="344"/>
      <c r="T24" s="111" t="s">
        <v>64</v>
      </c>
      <c r="U24" s="361">
        <v>100000.001</v>
      </c>
      <c r="V24" s="362"/>
      <c r="W24" s="363" t="s">
        <v>67</v>
      </c>
      <c r="X24" s="363"/>
      <c r="Y24" s="363"/>
      <c r="Z24" s="363"/>
      <c r="AA24" s="363"/>
      <c r="AB24" s="364"/>
      <c r="AC24" s="335">
        <v>1040000</v>
      </c>
      <c r="AD24" s="335"/>
      <c r="AE24" s="335"/>
      <c r="AF24" s="147" t="s">
        <v>64</v>
      </c>
      <c r="AG24" s="335">
        <v>1040000</v>
      </c>
      <c r="AH24" s="335"/>
      <c r="AI24" s="335"/>
      <c r="AJ24" s="91" t="s">
        <v>64</v>
      </c>
      <c r="AK24" s="546">
        <v>90000</v>
      </c>
      <c r="AL24" s="547"/>
      <c r="AM24" s="547"/>
      <c r="AN24" s="94" t="s">
        <v>64</v>
      </c>
      <c r="AO24" s="347">
        <v>200000</v>
      </c>
      <c r="AP24" s="344"/>
      <c r="AQ24" s="344"/>
      <c r="AR24" s="111" t="s">
        <v>64</v>
      </c>
      <c r="AS24" s="347">
        <v>340000</v>
      </c>
      <c r="AT24" s="344"/>
      <c r="AU24" s="344"/>
      <c r="AV24" s="94" t="s">
        <v>64</v>
      </c>
      <c r="AW24" s="125"/>
      <c r="AX24" s="125"/>
      <c r="AY24" s="125"/>
      <c r="AZ24" s="125"/>
    </row>
    <row r="25" spans="1:93">
      <c r="A25" s="382" t="s">
        <v>68</v>
      </c>
      <c r="B25" s="383"/>
      <c r="C25" s="383"/>
      <c r="D25" s="383"/>
      <c r="E25" s="383"/>
      <c r="F25" s="383"/>
      <c r="G25" s="383"/>
      <c r="H25" s="384"/>
      <c r="I25" s="548" t="s">
        <v>66</v>
      </c>
      <c r="J25" s="549"/>
      <c r="K25" s="549"/>
      <c r="L25" s="549"/>
      <c r="M25" s="553" t="s">
        <v>66</v>
      </c>
      <c r="N25" s="554"/>
      <c r="O25" s="554"/>
      <c r="P25" s="555"/>
      <c r="Q25" s="391" t="s">
        <v>66</v>
      </c>
      <c r="R25" s="379"/>
      <c r="S25" s="379"/>
      <c r="T25" s="379"/>
      <c r="U25" s="556" t="s">
        <v>68</v>
      </c>
      <c r="V25" s="557"/>
      <c r="W25" s="557"/>
      <c r="X25" s="557"/>
      <c r="Y25" s="557"/>
      <c r="Z25" s="557"/>
      <c r="AA25" s="557"/>
      <c r="AB25" s="558"/>
      <c r="AC25" s="548" t="s">
        <v>66</v>
      </c>
      <c r="AD25" s="549"/>
      <c r="AE25" s="549"/>
      <c r="AF25" s="550"/>
      <c r="AG25" s="551">
        <v>28000</v>
      </c>
      <c r="AH25" s="551"/>
      <c r="AI25" s="551"/>
      <c r="AJ25" s="149" t="s">
        <v>64</v>
      </c>
      <c r="AK25" s="552" t="s">
        <v>66</v>
      </c>
      <c r="AL25" s="379"/>
      <c r="AM25" s="379"/>
      <c r="AN25" s="381"/>
      <c r="AO25" s="552" t="s">
        <v>66</v>
      </c>
      <c r="AP25" s="379"/>
      <c r="AQ25" s="379"/>
      <c r="AR25" s="379"/>
      <c r="AS25" s="378" t="s">
        <v>66</v>
      </c>
      <c r="AT25" s="379"/>
      <c r="AU25" s="379"/>
      <c r="AV25" s="381"/>
      <c r="AW25" s="125"/>
      <c r="AX25" s="125"/>
      <c r="AY25" s="125"/>
      <c r="AZ25" s="125"/>
    </row>
    <row r="26" spans="1:93">
      <c r="A26" s="382" t="s">
        <v>69</v>
      </c>
      <c r="B26" s="383"/>
      <c r="C26" s="383"/>
      <c r="D26" s="383"/>
      <c r="E26" s="383"/>
      <c r="F26" s="383"/>
      <c r="G26" s="383"/>
      <c r="H26" s="384"/>
      <c r="I26" s="560" t="s">
        <v>66</v>
      </c>
      <c r="J26" s="554"/>
      <c r="K26" s="554"/>
      <c r="L26" s="554"/>
      <c r="M26" s="553" t="s">
        <v>88</v>
      </c>
      <c r="N26" s="554"/>
      <c r="O26" s="554"/>
      <c r="P26" s="555"/>
      <c r="Q26" s="563" t="s">
        <v>88</v>
      </c>
      <c r="R26" s="375"/>
      <c r="S26" s="375"/>
      <c r="T26" s="375"/>
      <c r="U26" s="564" t="s">
        <v>69</v>
      </c>
      <c r="V26" s="383"/>
      <c r="W26" s="383"/>
      <c r="X26" s="383"/>
      <c r="Y26" s="383"/>
      <c r="Z26" s="383"/>
      <c r="AA26" s="383"/>
      <c r="AB26" s="384"/>
      <c r="AC26" s="560" t="s">
        <v>66</v>
      </c>
      <c r="AD26" s="554"/>
      <c r="AE26" s="554"/>
      <c r="AF26" s="561"/>
      <c r="AG26" s="389">
        <v>25000</v>
      </c>
      <c r="AH26" s="389"/>
      <c r="AI26" s="389"/>
      <c r="AJ26" s="150" t="s">
        <v>64</v>
      </c>
      <c r="AK26" s="562" t="s">
        <v>88</v>
      </c>
      <c r="AL26" s="375"/>
      <c r="AM26" s="375"/>
      <c r="AN26" s="377"/>
      <c r="AO26" s="562" t="s">
        <v>66</v>
      </c>
      <c r="AP26" s="375"/>
      <c r="AQ26" s="375"/>
      <c r="AR26" s="375"/>
      <c r="AS26" s="374" t="s">
        <v>88</v>
      </c>
      <c r="AT26" s="375"/>
      <c r="AU26" s="375"/>
      <c r="AV26" s="377"/>
      <c r="AW26" s="125"/>
      <c r="AX26" s="125"/>
      <c r="AY26" s="125"/>
      <c r="AZ26" s="125"/>
    </row>
    <row r="27" spans="1:93">
      <c r="C27" s="151"/>
      <c r="D27" s="152"/>
      <c r="E27" s="152"/>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row>
    <row r="28" spans="1:93">
      <c r="A28" s="2" t="s">
        <v>91</v>
      </c>
      <c r="B28" s="2" t="s">
        <v>142</v>
      </c>
      <c r="I28" s="136"/>
      <c r="AW28" s="125"/>
      <c r="AX28" s="125"/>
      <c r="AY28" s="125"/>
      <c r="AZ28" s="125"/>
    </row>
    <row r="29" spans="1:93" ht="39" customHeight="1">
      <c r="A29" s="506" t="s">
        <v>106</v>
      </c>
      <c r="B29" s="506"/>
      <c r="C29" s="506"/>
      <c r="D29" s="506"/>
      <c r="E29" s="506"/>
      <c r="F29" s="506"/>
      <c r="G29" s="506"/>
      <c r="H29" s="506"/>
      <c r="I29" s="506" t="s">
        <v>104</v>
      </c>
      <c r="J29" s="506"/>
      <c r="K29" s="506"/>
      <c r="L29" s="506"/>
      <c r="M29" s="559" t="s">
        <v>107</v>
      </c>
      <c r="N29" s="559"/>
      <c r="O29" s="559"/>
      <c r="P29" s="559"/>
      <c r="Q29" s="559" t="s">
        <v>109</v>
      </c>
      <c r="R29" s="567"/>
      <c r="S29" s="567"/>
      <c r="T29" s="567"/>
      <c r="U29" s="567" t="s">
        <v>108</v>
      </c>
      <c r="V29" s="567"/>
      <c r="W29" s="567"/>
      <c r="X29" s="567"/>
      <c r="BE29" s="141"/>
      <c r="BF29" s="141"/>
      <c r="BG29" s="141"/>
      <c r="BH29" s="141"/>
      <c r="BI29" s="141"/>
      <c r="BJ29" s="141"/>
      <c r="BK29" s="141"/>
      <c r="BL29" s="141"/>
      <c r="BU29" s="140"/>
      <c r="BV29" s="140"/>
      <c r="BW29" s="140"/>
      <c r="BX29" s="140"/>
      <c r="BY29" s="141"/>
      <c r="BZ29" s="141"/>
      <c r="CA29" s="141"/>
      <c r="CB29" s="141"/>
      <c r="CO29" s="125"/>
    </row>
    <row r="30" spans="1:93">
      <c r="A30" s="506" t="s">
        <v>171</v>
      </c>
      <c r="B30" s="506"/>
      <c r="C30" s="506"/>
      <c r="D30" s="506"/>
      <c r="E30" s="506"/>
      <c r="F30" s="506"/>
      <c r="G30" s="506"/>
      <c r="H30" s="506"/>
      <c r="I30" s="565">
        <f>算定表!E36</f>
        <v>0</v>
      </c>
      <c r="J30" s="565"/>
      <c r="K30" s="565"/>
      <c r="L30" s="565"/>
      <c r="M30" s="446" t="str">
        <f>IF(AND(I31="■",I30&lt;&gt;0),VLOOKUP(I30,A6:K24,9),IF(AND(I31="□",I30&lt;&gt;0),VLOOKUP(I30,A6:O24,13),""))</f>
        <v/>
      </c>
      <c r="N30" s="446"/>
      <c r="O30" s="446"/>
      <c r="P30" s="446"/>
      <c r="Q30" s="446" t="str">
        <f>IF(AND($I31="■",I30&lt;&gt;0),VLOOKUP($I30,U6:AE24,9)-VLOOKUP($I30,U6:AM24,17),IF(AND($I31="□",I30&lt;&gt;0),VLOOKUP($I30,U6:AJ24,13)-VLOOKUP($I30,U6:AM24,17),""))</f>
        <v/>
      </c>
      <c r="R30" s="446"/>
      <c r="S30" s="446"/>
      <c r="T30" s="446"/>
      <c r="U30" s="446" t="str">
        <f>IF(AND($I31="■",I30&lt;&gt;0),VLOOKUP($I30,U6:AE24,9),IF(AND($I31="□",I30&lt;&gt;0),VLOOKUP($I30,U6:AJ24,13),""))</f>
        <v/>
      </c>
      <c r="V30" s="446"/>
      <c r="W30" s="446"/>
      <c r="X30" s="446"/>
      <c r="BM30" s="142"/>
      <c r="BN30" s="142"/>
      <c r="BO30" s="142"/>
      <c r="BP30" s="142"/>
      <c r="BQ30" s="142"/>
      <c r="BR30" s="142"/>
      <c r="BS30" s="142"/>
      <c r="BT30" s="142"/>
      <c r="BU30" s="142"/>
      <c r="BV30" s="142"/>
      <c r="BW30" s="142"/>
      <c r="BX30" s="142"/>
      <c r="BY30" s="142"/>
      <c r="BZ30" s="142"/>
      <c r="CA30" s="142"/>
      <c r="CB30" s="142"/>
      <c r="CC30" s="142"/>
      <c r="CD30" s="142"/>
      <c r="CE30" s="142"/>
      <c r="CF30" s="142"/>
      <c r="CG30" s="131"/>
      <c r="CO30" s="125"/>
    </row>
    <row r="31" spans="1:93">
      <c r="A31" s="506" t="s">
        <v>103</v>
      </c>
      <c r="B31" s="506"/>
      <c r="C31" s="506"/>
      <c r="D31" s="506"/>
      <c r="E31" s="506"/>
      <c r="F31" s="506"/>
      <c r="G31" s="506"/>
      <c r="H31" s="506"/>
      <c r="I31" s="565" t="str">
        <f>算定表!E35</f>
        <v>□</v>
      </c>
      <c r="J31" s="565"/>
      <c r="K31" s="565"/>
      <c r="L31" s="565"/>
      <c r="M31" s="446"/>
      <c r="N31" s="446"/>
      <c r="O31" s="446"/>
      <c r="P31" s="446"/>
      <c r="Q31" s="446"/>
      <c r="R31" s="446"/>
      <c r="S31" s="446"/>
      <c r="T31" s="446"/>
      <c r="U31" s="446"/>
      <c r="V31" s="446"/>
      <c r="W31" s="446"/>
      <c r="X31" s="446"/>
      <c r="BM31" s="142"/>
      <c r="BN31" s="142"/>
      <c r="BO31" s="142"/>
      <c r="BP31" s="142"/>
      <c r="BQ31" s="142"/>
      <c r="BR31" s="142"/>
      <c r="BS31" s="142"/>
      <c r="BT31" s="142"/>
      <c r="BU31" s="142"/>
      <c r="BV31" s="142"/>
      <c r="BW31" s="142"/>
      <c r="BX31" s="142"/>
      <c r="BY31" s="142"/>
      <c r="BZ31" s="142"/>
      <c r="CA31" s="142"/>
      <c r="CB31" s="142"/>
      <c r="CC31" s="142"/>
      <c r="CD31" s="142"/>
      <c r="CE31" s="142"/>
      <c r="CF31" s="142"/>
      <c r="CO31" s="125"/>
    </row>
    <row r="32" spans="1:93">
      <c r="A32" s="506" t="s">
        <v>105</v>
      </c>
      <c r="B32" s="506"/>
      <c r="C32" s="506"/>
      <c r="D32" s="506"/>
      <c r="E32" s="506"/>
      <c r="F32" s="506"/>
      <c r="G32" s="506"/>
      <c r="H32" s="506"/>
      <c r="I32" s="565" t="str">
        <f>算定表!E38</f>
        <v>□</v>
      </c>
      <c r="J32" s="565"/>
      <c r="K32" s="565"/>
      <c r="L32" s="565"/>
      <c r="M32" s="446" t="str">
        <f>IF($I32="■",VLOOKUP($I30,A6:S24,17),"")</f>
        <v/>
      </c>
      <c r="N32" s="446"/>
      <c r="O32" s="446"/>
      <c r="P32" s="446"/>
      <c r="Q32" s="446" t="str">
        <f>IF($I32="■",VLOOKUP($I30,U6:AU24,25),"")</f>
        <v/>
      </c>
      <c r="R32" s="446"/>
      <c r="S32" s="446"/>
      <c r="T32" s="446"/>
      <c r="U32" s="446" t="str">
        <f>IF($I32="■",VLOOKUP($I30,U6:AU24,25),"")</f>
        <v/>
      </c>
      <c r="V32" s="446"/>
      <c r="W32" s="446"/>
      <c r="X32" s="446"/>
      <c r="BM32" s="142"/>
      <c r="BN32" s="142"/>
      <c r="BO32" s="142"/>
      <c r="BP32" s="142"/>
      <c r="BQ32" s="142"/>
      <c r="BR32" s="142"/>
      <c r="BS32" s="142"/>
      <c r="BT32" s="142"/>
      <c r="BU32" s="142"/>
      <c r="BV32" s="142"/>
      <c r="BW32" s="142"/>
      <c r="BX32" s="142"/>
      <c r="BY32" s="142"/>
      <c r="BZ32" s="142"/>
      <c r="CA32" s="142"/>
      <c r="CB32" s="142"/>
      <c r="CC32" s="142"/>
      <c r="CD32" s="142"/>
      <c r="CE32" s="142"/>
      <c r="CF32" s="142"/>
    </row>
    <row r="33" spans="1:84">
      <c r="A33" s="506" t="s">
        <v>98</v>
      </c>
      <c r="B33" s="506"/>
      <c r="C33" s="506"/>
      <c r="D33" s="506"/>
      <c r="E33" s="506"/>
      <c r="F33" s="506"/>
      <c r="G33" s="506"/>
      <c r="H33" s="506"/>
      <c r="I33" s="565" t="str">
        <f>算定表!E40</f>
        <v>□</v>
      </c>
      <c r="J33" s="565"/>
      <c r="K33" s="565"/>
      <c r="L33" s="565"/>
      <c r="M33" s="566"/>
      <c r="N33" s="566"/>
      <c r="O33" s="566"/>
      <c r="P33" s="566"/>
      <c r="Q33" s="446" t="str">
        <f>IF($I33="■",VLOOKUP($I34,$U6:$AQ24,21),"")</f>
        <v/>
      </c>
      <c r="R33" s="446"/>
      <c r="S33" s="446"/>
      <c r="T33" s="446"/>
      <c r="U33" s="446" t="str">
        <f>IF($I33="■",VLOOKUP($I34,$U6:$AQ24,21),"")</f>
        <v/>
      </c>
      <c r="V33" s="446"/>
      <c r="W33" s="446"/>
      <c r="X33" s="446"/>
      <c r="BM33" s="142"/>
      <c r="BN33" s="142"/>
      <c r="BO33" s="142"/>
      <c r="BP33" s="142"/>
      <c r="BQ33" s="142"/>
      <c r="BR33" s="142"/>
      <c r="BS33" s="142"/>
      <c r="BT33" s="142"/>
      <c r="BU33" s="142"/>
      <c r="BV33" s="142"/>
      <c r="BW33" s="142"/>
      <c r="BX33" s="142"/>
      <c r="BY33" s="142"/>
      <c r="BZ33" s="142"/>
      <c r="CA33" s="142"/>
      <c r="CB33" s="142"/>
      <c r="CC33" s="142"/>
      <c r="CD33" s="142"/>
      <c r="CE33" s="142"/>
      <c r="CF33" s="142"/>
    </row>
    <row r="34" spans="1:84">
      <c r="A34" s="506" t="s">
        <v>172</v>
      </c>
      <c r="B34" s="506"/>
      <c r="C34" s="506"/>
      <c r="D34" s="506"/>
      <c r="E34" s="506"/>
      <c r="F34" s="506"/>
      <c r="G34" s="506"/>
      <c r="H34" s="506"/>
      <c r="I34" s="565">
        <f>算定表!E41</f>
        <v>0</v>
      </c>
      <c r="J34" s="565"/>
      <c r="K34" s="565"/>
      <c r="L34" s="565"/>
      <c r="M34" s="566"/>
      <c r="N34" s="566"/>
      <c r="O34" s="566"/>
      <c r="P34" s="566"/>
      <c r="Q34" s="446"/>
      <c r="R34" s="446"/>
      <c r="S34" s="446"/>
      <c r="T34" s="446"/>
      <c r="U34" s="446"/>
      <c r="V34" s="446"/>
      <c r="W34" s="446"/>
      <c r="X34" s="446"/>
      <c r="BA34" s="6"/>
      <c r="BB34" s="6"/>
      <c r="BC34" s="6"/>
      <c r="BD34" s="6"/>
      <c r="BE34" s="6"/>
      <c r="BF34" s="6"/>
      <c r="BG34" s="6"/>
      <c r="BH34" s="6"/>
      <c r="BI34" s="6"/>
      <c r="BJ34" s="6"/>
      <c r="BK34" s="6"/>
      <c r="BL34" s="6"/>
      <c r="BM34" s="129"/>
      <c r="BN34" s="129"/>
      <c r="BO34" s="129"/>
      <c r="BP34" s="129"/>
      <c r="BQ34" s="129"/>
      <c r="BR34" s="129"/>
      <c r="BS34" s="129"/>
      <c r="BT34" s="129"/>
      <c r="BU34" s="129"/>
      <c r="BV34" s="129"/>
      <c r="BW34" s="129"/>
      <c r="BX34" s="129"/>
      <c r="BY34" s="129"/>
      <c r="BZ34" s="129"/>
      <c r="CA34" s="129"/>
      <c r="CB34" s="129"/>
      <c r="CC34" s="129"/>
      <c r="CD34" s="129"/>
      <c r="CE34" s="129"/>
      <c r="CF34" s="129"/>
    </row>
    <row r="35" spans="1:84">
      <c r="A35" s="506" t="s">
        <v>102</v>
      </c>
      <c r="B35" s="506"/>
      <c r="C35" s="506"/>
      <c r="D35" s="506"/>
      <c r="E35" s="506"/>
      <c r="F35" s="506"/>
      <c r="G35" s="506"/>
      <c r="H35" s="506"/>
      <c r="I35" s="565" t="str">
        <f>算定表!E43</f>
        <v>□</v>
      </c>
      <c r="J35" s="565"/>
      <c r="K35" s="565"/>
      <c r="L35" s="565"/>
      <c r="M35" s="446" t="str">
        <f>IF($I35="■",30000,"")</f>
        <v/>
      </c>
      <c r="N35" s="446"/>
      <c r="O35" s="446"/>
      <c r="P35" s="446"/>
      <c r="Q35" s="446" t="str">
        <f>IF($I35="■",30000,"")</f>
        <v/>
      </c>
      <c r="R35" s="446"/>
      <c r="S35" s="446"/>
      <c r="T35" s="446"/>
      <c r="U35" s="446" t="str">
        <f>IF($I35="■",30000,"")</f>
        <v/>
      </c>
      <c r="V35" s="446"/>
      <c r="W35" s="446"/>
      <c r="X35" s="446"/>
      <c r="BM35" s="142"/>
      <c r="BN35" s="142"/>
      <c r="BO35" s="142"/>
      <c r="BP35" s="142"/>
      <c r="BQ35" s="142"/>
      <c r="BR35" s="142"/>
      <c r="BS35" s="142"/>
      <c r="BT35" s="142"/>
      <c r="BU35" s="142"/>
      <c r="BV35" s="142"/>
      <c r="BW35" s="142"/>
      <c r="BX35" s="142"/>
      <c r="BY35" s="142"/>
      <c r="BZ35" s="142"/>
      <c r="CA35" s="142"/>
      <c r="CB35" s="142"/>
      <c r="CC35" s="142"/>
      <c r="CD35" s="142"/>
      <c r="CE35" s="142"/>
      <c r="CF35" s="142"/>
    </row>
    <row r="36" spans="1:84" ht="32.5" customHeight="1">
      <c r="A36" s="572" t="s">
        <v>100</v>
      </c>
      <c r="B36" s="572"/>
      <c r="C36" s="572"/>
      <c r="D36" s="572"/>
      <c r="E36" s="572"/>
      <c r="F36" s="572"/>
      <c r="G36" s="572"/>
      <c r="H36" s="572"/>
      <c r="I36" s="565" t="str">
        <f>算定表!E45</f>
        <v>□</v>
      </c>
      <c r="J36" s="565"/>
      <c r="K36" s="565"/>
      <c r="L36" s="565"/>
      <c r="M36" s="446" t="str">
        <f>IF(I36="■",-3000,"")</f>
        <v/>
      </c>
      <c r="N36" s="446"/>
      <c r="O36" s="446"/>
      <c r="P36" s="446"/>
      <c r="Q36" s="568"/>
      <c r="R36" s="568"/>
      <c r="S36" s="568"/>
      <c r="T36" s="568"/>
      <c r="U36" s="568"/>
      <c r="V36" s="568"/>
      <c r="W36" s="568"/>
      <c r="X36" s="568"/>
    </row>
    <row r="37" spans="1:84">
      <c r="A37" s="506"/>
      <c r="B37" s="506"/>
      <c r="C37" s="506"/>
      <c r="D37" s="506"/>
      <c r="E37" s="506"/>
      <c r="F37" s="506"/>
      <c r="G37" s="506"/>
      <c r="H37" s="506"/>
      <c r="I37" s="573"/>
      <c r="J37" s="573"/>
      <c r="K37" s="573"/>
      <c r="L37" s="573"/>
      <c r="M37" s="446"/>
      <c r="N37" s="446"/>
      <c r="O37" s="446"/>
      <c r="P37" s="446"/>
      <c r="Q37" s="446"/>
      <c r="R37" s="446"/>
      <c r="S37" s="446"/>
      <c r="T37" s="446"/>
      <c r="U37" s="446"/>
      <c r="V37" s="446"/>
      <c r="W37" s="446"/>
      <c r="X37" s="446"/>
    </row>
    <row r="38" spans="1:84">
      <c r="A38" s="569" t="s">
        <v>111</v>
      </c>
      <c r="B38" s="570"/>
      <c r="C38" s="570"/>
      <c r="D38" s="570"/>
      <c r="E38" s="570"/>
      <c r="F38" s="570"/>
      <c r="G38" s="570"/>
      <c r="H38" s="571"/>
      <c r="I38" s="465" t="s">
        <v>110</v>
      </c>
      <c r="J38" s="465"/>
      <c r="K38" s="465"/>
      <c r="L38" s="465"/>
      <c r="M38" s="464">
        <f>SUM(M30:P37)</f>
        <v>0</v>
      </c>
      <c r="N38" s="464"/>
      <c r="O38" s="464"/>
      <c r="P38" s="464"/>
      <c r="Q38" s="464">
        <f>SUM(Q30:T37)</f>
        <v>0</v>
      </c>
      <c r="R38" s="464"/>
      <c r="S38" s="464"/>
      <c r="T38" s="464"/>
      <c r="U38" s="464">
        <f>SUM(U30:X37)</f>
        <v>0</v>
      </c>
      <c r="V38" s="464"/>
      <c r="W38" s="464"/>
      <c r="X38" s="464"/>
    </row>
  </sheetData>
  <sheetProtection formatCells="0" selectLockedCells="1"/>
  <mergeCells count="383">
    <mergeCell ref="AC20:AE20"/>
    <mergeCell ref="AC21:AE21"/>
    <mergeCell ref="AC22:AE22"/>
    <mergeCell ref="AC23:AE23"/>
    <mergeCell ref="AC24:AE24"/>
    <mergeCell ref="I12:K12"/>
    <mergeCell ref="I13:K13"/>
    <mergeCell ref="I14:K14"/>
    <mergeCell ref="I15:K15"/>
    <mergeCell ref="I16:K16"/>
    <mergeCell ref="I17:K17"/>
    <mergeCell ref="I20:K20"/>
    <mergeCell ref="AA19:AB19"/>
    <mergeCell ref="W19:X19"/>
    <mergeCell ref="Y17:Z17"/>
    <mergeCell ref="AA17:AB17"/>
    <mergeCell ref="AA15:AB15"/>
    <mergeCell ref="U15:V15"/>
    <mergeCell ref="W15:X15"/>
    <mergeCell ref="Y13:Z13"/>
    <mergeCell ref="I21:K21"/>
    <mergeCell ref="I22:K22"/>
    <mergeCell ref="I23:K23"/>
    <mergeCell ref="I24:K24"/>
    <mergeCell ref="AC11:AE11"/>
    <mergeCell ref="AC12:AE12"/>
    <mergeCell ref="AC13:AE13"/>
    <mergeCell ref="AC14:AE14"/>
    <mergeCell ref="AC15:AE15"/>
    <mergeCell ref="AC16:AE16"/>
    <mergeCell ref="AC17:AE17"/>
    <mergeCell ref="AC18:AE18"/>
    <mergeCell ref="AC19:AE19"/>
    <mergeCell ref="I36:L36"/>
    <mergeCell ref="I34:L34"/>
    <mergeCell ref="I35:L35"/>
    <mergeCell ref="I33:L33"/>
    <mergeCell ref="I32:L32"/>
    <mergeCell ref="A38:H38"/>
    <mergeCell ref="M38:P38"/>
    <mergeCell ref="I38:L38"/>
    <mergeCell ref="Q30:T31"/>
    <mergeCell ref="Q32:T32"/>
    <mergeCell ref="Q33:T34"/>
    <mergeCell ref="Q35:T35"/>
    <mergeCell ref="Q36:T36"/>
    <mergeCell ref="Q37:T37"/>
    <mergeCell ref="Q38:T38"/>
    <mergeCell ref="A30:H30"/>
    <mergeCell ref="A31:H31"/>
    <mergeCell ref="A32:H32"/>
    <mergeCell ref="A33:H33"/>
    <mergeCell ref="A35:H35"/>
    <mergeCell ref="A36:H36"/>
    <mergeCell ref="A37:H37"/>
    <mergeCell ref="I37:L37"/>
    <mergeCell ref="A34:H34"/>
    <mergeCell ref="U37:X37"/>
    <mergeCell ref="U38:X38"/>
    <mergeCell ref="M30:P31"/>
    <mergeCell ref="M32:P32"/>
    <mergeCell ref="M33:P34"/>
    <mergeCell ref="U29:X29"/>
    <mergeCell ref="M35:P35"/>
    <mergeCell ref="M36:P36"/>
    <mergeCell ref="M37:P37"/>
    <mergeCell ref="Q29:T29"/>
    <mergeCell ref="U32:X32"/>
    <mergeCell ref="U33:X34"/>
    <mergeCell ref="U35:X35"/>
    <mergeCell ref="U36:X36"/>
    <mergeCell ref="A29:H29"/>
    <mergeCell ref="M29:P29"/>
    <mergeCell ref="U30:X31"/>
    <mergeCell ref="AC26:AF26"/>
    <mergeCell ref="AG26:AI26"/>
    <mergeCell ref="AK26:AN26"/>
    <mergeCell ref="AO26:AR26"/>
    <mergeCell ref="AS26:AV26"/>
    <mergeCell ref="A26:H26"/>
    <mergeCell ref="I26:L26"/>
    <mergeCell ref="M26:P26"/>
    <mergeCell ref="Q26:T26"/>
    <mergeCell ref="U26:AB26"/>
    <mergeCell ref="I29:L29"/>
    <mergeCell ref="I30:L30"/>
    <mergeCell ref="I31:L31"/>
    <mergeCell ref="AC25:AF25"/>
    <mergeCell ref="AG25:AI25"/>
    <mergeCell ref="AK25:AN25"/>
    <mergeCell ref="AO25:AR25"/>
    <mergeCell ref="AS25:AV25"/>
    <mergeCell ref="A25:H25"/>
    <mergeCell ref="I25:L25"/>
    <mergeCell ref="M25:P25"/>
    <mergeCell ref="Q25:T25"/>
    <mergeCell ref="U25:AB25"/>
    <mergeCell ref="AS23:AU23"/>
    <mergeCell ref="A24:B24"/>
    <mergeCell ref="C24:H24"/>
    <mergeCell ref="M24:O24"/>
    <mergeCell ref="Q24:S24"/>
    <mergeCell ref="U24:V24"/>
    <mergeCell ref="W24:AB24"/>
    <mergeCell ref="AG24:AI24"/>
    <mergeCell ref="AK24:AM24"/>
    <mergeCell ref="AO24:AQ24"/>
    <mergeCell ref="AS24:AU24"/>
    <mergeCell ref="A23:B23"/>
    <mergeCell ref="C23:D23"/>
    <mergeCell ref="E23:F23"/>
    <mergeCell ref="G23:H23"/>
    <mergeCell ref="M23:O23"/>
    <mergeCell ref="Q23:S23"/>
    <mergeCell ref="U23:V23"/>
    <mergeCell ref="W23:X23"/>
    <mergeCell ref="Q21:S21"/>
    <mergeCell ref="U21:V21"/>
    <mergeCell ref="W21:X21"/>
    <mergeCell ref="Y23:Z23"/>
    <mergeCell ref="AA23:AB23"/>
    <mergeCell ref="AG23:AI23"/>
    <mergeCell ref="AK23:AM23"/>
    <mergeCell ref="AO23:AQ23"/>
    <mergeCell ref="AO21:AQ21"/>
    <mergeCell ref="AS21:AU21"/>
    <mergeCell ref="A22:B22"/>
    <mergeCell ref="C22:D22"/>
    <mergeCell ref="E22:F22"/>
    <mergeCell ref="G22:H22"/>
    <mergeCell ref="M22:O22"/>
    <mergeCell ref="Q22:S22"/>
    <mergeCell ref="U22:V22"/>
    <mergeCell ref="W22:X22"/>
    <mergeCell ref="Y22:Z22"/>
    <mergeCell ref="AA22:AB22"/>
    <mergeCell ref="AG22:AI22"/>
    <mergeCell ref="AK22:AM22"/>
    <mergeCell ref="AO22:AQ22"/>
    <mergeCell ref="AS22:AU22"/>
    <mergeCell ref="A21:B21"/>
    <mergeCell ref="C21:D21"/>
    <mergeCell ref="E21:F21"/>
    <mergeCell ref="G21:H21"/>
    <mergeCell ref="M21:O21"/>
    <mergeCell ref="Y21:Z21"/>
    <mergeCell ref="AA21:AB21"/>
    <mergeCell ref="AG21:AI21"/>
    <mergeCell ref="AK21:AM21"/>
    <mergeCell ref="AG19:AI19"/>
    <mergeCell ref="AK19:AM19"/>
    <mergeCell ref="AO19:AQ19"/>
    <mergeCell ref="AS19:AU19"/>
    <mergeCell ref="A20:B20"/>
    <mergeCell ref="C20:D20"/>
    <mergeCell ref="E20:F20"/>
    <mergeCell ref="G20:H20"/>
    <mergeCell ref="M20:O20"/>
    <mergeCell ref="Q20:S20"/>
    <mergeCell ref="U20:V20"/>
    <mergeCell ref="W20:X20"/>
    <mergeCell ref="Y20:Z20"/>
    <mergeCell ref="AA20:AB20"/>
    <mergeCell ref="AG20:AI20"/>
    <mergeCell ref="AK20:AM20"/>
    <mergeCell ref="AO20:AQ20"/>
    <mergeCell ref="AS20:AU20"/>
    <mergeCell ref="A19:B19"/>
    <mergeCell ref="C19:D19"/>
    <mergeCell ref="E19:F19"/>
    <mergeCell ref="G19:H19"/>
    <mergeCell ref="M19:O19"/>
    <mergeCell ref="U19:V19"/>
    <mergeCell ref="E17:F17"/>
    <mergeCell ref="G17:H17"/>
    <mergeCell ref="M17:O17"/>
    <mergeCell ref="Q17:S17"/>
    <mergeCell ref="U17:V17"/>
    <mergeCell ref="W17:X17"/>
    <mergeCell ref="Y19:Z19"/>
    <mergeCell ref="I18:K18"/>
    <mergeCell ref="I19:K19"/>
    <mergeCell ref="Q19:S19"/>
    <mergeCell ref="E15:F15"/>
    <mergeCell ref="G15:H15"/>
    <mergeCell ref="M15:O15"/>
    <mergeCell ref="Q15:S15"/>
    <mergeCell ref="AG17:AI17"/>
    <mergeCell ref="AK17:AM17"/>
    <mergeCell ref="AO17:AQ17"/>
    <mergeCell ref="AS17:AU17"/>
    <mergeCell ref="A18:B18"/>
    <mergeCell ref="C18:D18"/>
    <mergeCell ref="E18:F18"/>
    <mergeCell ref="G18:H18"/>
    <mergeCell ref="M18:O18"/>
    <mergeCell ref="Q18:S18"/>
    <mergeCell ref="U18:V18"/>
    <mergeCell ref="W18:X18"/>
    <mergeCell ref="Y18:Z18"/>
    <mergeCell ref="AA18:AB18"/>
    <mergeCell ref="AG18:AI18"/>
    <mergeCell ref="AK18:AM18"/>
    <mergeCell ref="AO18:AQ18"/>
    <mergeCell ref="AS18:AU18"/>
    <mergeCell ref="A17:B17"/>
    <mergeCell ref="C17:D17"/>
    <mergeCell ref="W13:X13"/>
    <mergeCell ref="Y15:Z15"/>
    <mergeCell ref="AA13:AB13"/>
    <mergeCell ref="AG13:AI13"/>
    <mergeCell ref="AG15:AI15"/>
    <mergeCell ref="AK15:AM15"/>
    <mergeCell ref="AO15:AQ15"/>
    <mergeCell ref="AS15:AU15"/>
    <mergeCell ref="A16:B16"/>
    <mergeCell ref="C16:D16"/>
    <mergeCell ref="E16:F16"/>
    <mergeCell ref="G16:H16"/>
    <mergeCell ref="M16:O16"/>
    <mergeCell ref="Q16:S16"/>
    <mergeCell ref="U16:V16"/>
    <mergeCell ref="W16:X16"/>
    <mergeCell ref="Y16:Z16"/>
    <mergeCell ref="AA16:AB16"/>
    <mergeCell ref="AG16:AI16"/>
    <mergeCell ref="AK16:AM16"/>
    <mergeCell ref="AO16:AQ16"/>
    <mergeCell ref="AS16:AU16"/>
    <mergeCell ref="A15:B15"/>
    <mergeCell ref="C15:D15"/>
    <mergeCell ref="AK13:AM13"/>
    <mergeCell ref="AO13:AQ13"/>
    <mergeCell ref="AS13:AU13"/>
    <mergeCell ref="A14:B14"/>
    <mergeCell ref="C14:D14"/>
    <mergeCell ref="E14:F14"/>
    <mergeCell ref="G14:H14"/>
    <mergeCell ref="M14:O14"/>
    <mergeCell ref="Q14:S14"/>
    <mergeCell ref="U14:V14"/>
    <mergeCell ref="W14:X14"/>
    <mergeCell ref="Y14:Z14"/>
    <mergeCell ref="AA14:AB14"/>
    <mergeCell ref="AG14:AI14"/>
    <mergeCell ref="AK14:AM14"/>
    <mergeCell ref="AO14:AQ14"/>
    <mergeCell ref="AS14:AU14"/>
    <mergeCell ref="A13:B13"/>
    <mergeCell ref="C13:D13"/>
    <mergeCell ref="E13:F13"/>
    <mergeCell ref="G13:H13"/>
    <mergeCell ref="M13:O13"/>
    <mergeCell ref="Q13:S13"/>
    <mergeCell ref="U13:V13"/>
    <mergeCell ref="AA11:AB11"/>
    <mergeCell ref="AG11:AI11"/>
    <mergeCell ref="AK11:AM11"/>
    <mergeCell ref="AO11:AQ11"/>
    <mergeCell ref="AS11:AU11"/>
    <mergeCell ref="A12:B12"/>
    <mergeCell ref="C12:D12"/>
    <mergeCell ref="E12:F12"/>
    <mergeCell ref="G12:H12"/>
    <mergeCell ref="M12:O12"/>
    <mergeCell ref="Q12:S12"/>
    <mergeCell ref="U12:V12"/>
    <mergeCell ref="W12:X12"/>
    <mergeCell ref="Y12:Z12"/>
    <mergeCell ref="AA12:AB12"/>
    <mergeCell ref="AG12:AI12"/>
    <mergeCell ref="AK12:AM12"/>
    <mergeCell ref="AO12:AQ12"/>
    <mergeCell ref="AS12:AU12"/>
    <mergeCell ref="A11:B11"/>
    <mergeCell ref="C11:D11"/>
    <mergeCell ref="E11:F11"/>
    <mergeCell ref="G11:H11"/>
    <mergeCell ref="M11:O11"/>
    <mergeCell ref="Q11:S11"/>
    <mergeCell ref="U11:V11"/>
    <mergeCell ref="W11:X11"/>
    <mergeCell ref="Y9:Z9"/>
    <mergeCell ref="E9:F9"/>
    <mergeCell ref="G9:H9"/>
    <mergeCell ref="I9:K9"/>
    <mergeCell ref="M9:O9"/>
    <mergeCell ref="Q9:S9"/>
    <mergeCell ref="U9:V9"/>
    <mergeCell ref="W9:X9"/>
    <mergeCell ref="Y11:Z11"/>
    <mergeCell ref="I11:K11"/>
    <mergeCell ref="AA9:AB9"/>
    <mergeCell ref="AC9:AE9"/>
    <mergeCell ref="AG9:AI9"/>
    <mergeCell ref="AK9:AM9"/>
    <mergeCell ref="AO9:AQ9"/>
    <mergeCell ref="AS9:AU9"/>
    <mergeCell ref="A10:B10"/>
    <mergeCell ref="C10:D10"/>
    <mergeCell ref="E10:F10"/>
    <mergeCell ref="G10:H10"/>
    <mergeCell ref="I10:K10"/>
    <mergeCell ref="M10:O10"/>
    <mergeCell ref="Q10:S10"/>
    <mergeCell ref="U10:V10"/>
    <mergeCell ref="W10:X10"/>
    <mergeCell ref="Y10:Z10"/>
    <mergeCell ref="AA10:AB10"/>
    <mergeCell ref="AC10:AE10"/>
    <mergeCell ref="AG10:AI10"/>
    <mergeCell ref="AK10:AM10"/>
    <mergeCell ref="AO10:AQ10"/>
    <mergeCell ref="AS10:AU10"/>
    <mergeCell ref="A9:B9"/>
    <mergeCell ref="C9:D9"/>
    <mergeCell ref="AS7:AU7"/>
    <mergeCell ref="A8:B8"/>
    <mergeCell ref="C8:D8"/>
    <mergeCell ref="E8:F8"/>
    <mergeCell ref="G8:H8"/>
    <mergeCell ref="I8:K8"/>
    <mergeCell ref="M8:O8"/>
    <mergeCell ref="Q8:S8"/>
    <mergeCell ref="U8:V8"/>
    <mergeCell ref="W8:X8"/>
    <mergeCell ref="Y8:Z8"/>
    <mergeCell ref="AA8:AB8"/>
    <mergeCell ref="AC8:AE8"/>
    <mergeCell ref="AG8:AI8"/>
    <mergeCell ref="AK8:AM8"/>
    <mergeCell ref="AO8:AQ8"/>
    <mergeCell ref="AS8:AU8"/>
    <mergeCell ref="AS6:AU6"/>
    <mergeCell ref="A7:B7"/>
    <mergeCell ref="C7:D7"/>
    <mergeCell ref="E7:F7"/>
    <mergeCell ref="G7:H7"/>
    <mergeCell ref="I7:K7"/>
    <mergeCell ref="M7:O7"/>
    <mergeCell ref="Q7:S7"/>
    <mergeCell ref="U7:V7"/>
    <mergeCell ref="W7:X7"/>
    <mergeCell ref="Y7:Z7"/>
    <mergeCell ref="AA7:AB7"/>
    <mergeCell ref="AC7:AE7"/>
    <mergeCell ref="AG7:AI7"/>
    <mergeCell ref="AK7:AM7"/>
    <mergeCell ref="AO7:AQ7"/>
    <mergeCell ref="AA6:AB6"/>
    <mergeCell ref="AC6:AE6"/>
    <mergeCell ref="AG6:AI6"/>
    <mergeCell ref="AK6:AM6"/>
    <mergeCell ref="AO6:AQ6"/>
    <mergeCell ref="M6:O6"/>
    <mergeCell ref="Q6:S6"/>
    <mergeCell ref="U6:V6"/>
    <mergeCell ref="W6:X6"/>
    <mergeCell ref="Y6:Z6"/>
    <mergeCell ref="A6:B6"/>
    <mergeCell ref="C6:D6"/>
    <mergeCell ref="E6:F6"/>
    <mergeCell ref="G6:H6"/>
    <mergeCell ref="I6:K6"/>
    <mergeCell ref="U3:AB5"/>
    <mergeCell ref="AC3:AJ3"/>
    <mergeCell ref="A3:H5"/>
    <mergeCell ref="AK3:AN3"/>
    <mergeCell ref="AO3:AV3"/>
    <mergeCell ref="I4:L5"/>
    <mergeCell ref="M4:P5"/>
    <mergeCell ref="Q4:T4"/>
    <mergeCell ref="AC4:AF5"/>
    <mergeCell ref="AG4:AJ5"/>
    <mergeCell ref="AK4:AN4"/>
    <mergeCell ref="AO4:AR4"/>
    <mergeCell ref="AS4:AV4"/>
    <mergeCell ref="Q5:T5"/>
    <mergeCell ref="AK5:AN5"/>
    <mergeCell ref="AO5:AR5"/>
    <mergeCell ref="AS5:AV5"/>
    <mergeCell ref="I3:P3"/>
    <mergeCell ref="Q3:T3"/>
  </mergeCells>
  <phoneticPr fontId="1"/>
  <pageMargins left="0.7" right="0.7" top="0.75" bottom="0.75" header="0.3" footer="0.3"/>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算定表</vt:lpstr>
      <vt:lpstr>基本手数料</vt:lpstr>
      <vt:lpstr>構造審査料</vt:lpstr>
      <vt:lpstr>天空率他</vt:lpstr>
      <vt:lpstr>中間・完了検査</vt:lpstr>
      <vt:lpstr>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Hideyuki Yatsuga</dc:creator>
  <cp:lastModifiedBy>Hideyuki Yatsuga</cp:lastModifiedBy>
  <cp:lastPrinted>2024-03-25T23:20:15Z</cp:lastPrinted>
  <dcterms:created xsi:type="dcterms:W3CDTF">2023-12-27T08:52:31Z</dcterms:created>
  <dcterms:modified xsi:type="dcterms:W3CDTF">2024-05-02T06:58:12Z</dcterms:modified>
</cp:coreProperties>
</file>